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743" activeTab="6"/>
  </bookViews>
  <sheets>
    <sheet name="04-05" sheetId="1" r:id="rId1"/>
    <sheet name="06-07" sheetId="2" r:id="rId2"/>
    <sheet name="08-09" sheetId="3" r:id="rId3"/>
    <sheet name="10-11" sheetId="4" r:id="rId4"/>
    <sheet name="12-13" sheetId="5" r:id="rId5"/>
    <sheet name="14-15" sheetId="6" r:id="rId6"/>
    <sheet name="2016 a mladší" sheetId="7" r:id="rId7"/>
    <sheet name="dorost D-2001 a st." sheetId="8" state="hidden" r:id="rId8"/>
  </sheets>
  <definedNames>
    <definedName name="_xlnm._FilterDatabase" localSheetId="0" hidden="1">'04-05'!$C$8:$G$8</definedName>
    <definedName name="_xlnm._FilterDatabase" localSheetId="1" hidden="1">'06-07'!$C$8:$G$8</definedName>
    <definedName name="_xlnm._FilterDatabase" localSheetId="2" hidden="1">'08-09'!$C$8:$G$8</definedName>
    <definedName name="_xlnm._FilterDatabase" localSheetId="3" hidden="1">'10-11'!$C$8:$G$8</definedName>
    <definedName name="_xlnm._FilterDatabase" localSheetId="4" hidden="1">'12-13'!$C$8:$G$8</definedName>
    <definedName name="_xlnm._FilterDatabase" localSheetId="5" hidden="1">'14-15'!$C$8:$G$8</definedName>
    <definedName name="_xlnm._FilterDatabase" localSheetId="6" hidden="1">'2016 a mladší'!$C$8:$G$8</definedName>
    <definedName name="_xlnm.Print_Area" localSheetId="0">'04-05'!$B$2:$G$34</definedName>
    <definedName name="_xlnm.Print_Area" localSheetId="1">'06-07'!$B$2:$G$34</definedName>
    <definedName name="_xlnm.Print_Area" localSheetId="2">'08-09'!$B$2:$G$34</definedName>
    <definedName name="_xlnm.Print_Area" localSheetId="3">'10-11'!$B$2:$G$34</definedName>
    <definedName name="_xlnm.Print_Area" localSheetId="4">'12-13'!$B$2:$G$34</definedName>
    <definedName name="_xlnm.Print_Area" localSheetId="5">'14-15'!$B$2:$G$34</definedName>
    <definedName name="_xlnm.Print_Area" localSheetId="6">'2016 a mladší'!$B$2:$G$39</definedName>
  </definedNames>
  <calcPr fullCalcOnLoad="1"/>
</workbook>
</file>

<file path=xl/sharedStrings.xml><?xml version="1.0" encoding="utf-8"?>
<sst xmlns="http://schemas.openxmlformats.org/spreadsheetml/2006/main" count="295" uniqueCount="165">
  <si>
    <t>Poř. č.</t>
  </si>
  <si>
    <t>Bydliště</t>
  </si>
  <si>
    <t>Rok naroz.</t>
  </si>
  <si>
    <t>Start.č.</t>
  </si>
  <si>
    <t xml:space="preserve"> </t>
  </si>
  <si>
    <t>Čas</t>
  </si>
  <si>
    <t>Příjmení a Jméno</t>
  </si>
  <si>
    <t>Dorost dívky  -</t>
  </si>
  <si>
    <t>Pořadí</t>
  </si>
  <si>
    <t>Běh Vírem mládeže</t>
  </si>
  <si>
    <t>Chlapci</t>
  </si>
  <si>
    <t>Ševčík Sebastian</t>
  </si>
  <si>
    <t>Vír</t>
  </si>
  <si>
    <t>Husseini Viktor</t>
  </si>
  <si>
    <t>Brno</t>
  </si>
  <si>
    <t>Sadílek Patrik</t>
  </si>
  <si>
    <t>25. srpna 2018</t>
  </si>
  <si>
    <t>Řehořek Václav</t>
  </si>
  <si>
    <t>Řehoř Karel</t>
  </si>
  <si>
    <t>Král Sebastian</t>
  </si>
  <si>
    <t>Píbil Patrik</t>
  </si>
  <si>
    <t>Chotěboř</t>
  </si>
  <si>
    <t>Zeman Jakub</t>
  </si>
  <si>
    <t>Moravany</t>
  </si>
  <si>
    <t>Zeman Martin</t>
  </si>
  <si>
    <t>Uhlíř Šimon</t>
  </si>
  <si>
    <t>Kundratice</t>
  </si>
  <si>
    <t>Pojmon Patrik</t>
  </si>
  <si>
    <t>Křestaň Filip</t>
  </si>
  <si>
    <t>Butkaj Lubomír</t>
  </si>
  <si>
    <t>Tatran Kohoutovice</t>
  </si>
  <si>
    <t>SK Ante Žďár nad Sázavou</t>
  </si>
  <si>
    <t>Matušková Simona</t>
  </si>
  <si>
    <t>Matuška David</t>
  </si>
  <si>
    <t>Kočiš Jan</t>
  </si>
  <si>
    <t>Kočišová Timea Adams</t>
  </si>
  <si>
    <t>Matuška Jan</t>
  </si>
  <si>
    <t>Jihlava</t>
  </si>
  <si>
    <t>Procházka David</t>
  </si>
  <si>
    <t>Štěpánov</t>
  </si>
  <si>
    <t>Štarha Matyáš</t>
  </si>
  <si>
    <t>Nečas Jan</t>
  </si>
  <si>
    <t>Ledová stěna Vír</t>
  </si>
  <si>
    <t>Rudolf Ondřej</t>
  </si>
  <si>
    <t>Přeštice</t>
  </si>
  <si>
    <t>Bednářová Julia</t>
  </si>
  <si>
    <t>Rovečné</t>
  </si>
  <si>
    <t>Dobrovský Patrik</t>
  </si>
  <si>
    <t>Tasovice</t>
  </si>
  <si>
    <t>Dobrovský Dominik</t>
  </si>
  <si>
    <t>Beneš Kryštof</t>
  </si>
  <si>
    <t>Dolní Rožínka</t>
  </si>
  <si>
    <t>Beneš Jiří</t>
  </si>
  <si>
    <t>Koudelka Jakub</t>
  </si>
  <si>
    <t>Strážek</t>
  </si>
  <si>
    <t>Němeček Sebastian</t>
  </si>
  <si>
    <t>Svitek Vojtěch</t>
  </si>
  <si>
    <t>Svitek Jan</t>
  </si>
  <si>
    <t>Bratkovice</t>
  </si>
  <si>
    <t>Krapka Jakub</t>
  </si>
  <si>
    <t>Šardice</t>
  </si>
  <si>
    <t>Machala Jan</t>
  </si>
  <si>
    <t>Hovorany</t>
  </si>
  <si>
    <t>Machalová Alena</t>
  </si>
  <si>
    <t>Kučera Kryštof</t>
  </si>
  <si>
    <t>Věstín</t>
  </si>
  <si>
    <t>Kabrda Pavel</t>
  </si>
  <si>
    <t>Lísek</t>
  </si>
  <si>
    <t>Jelínek Petr</t>
  </si>
  <si>
    <t>Houdek David</t>
  </si>
  <si>
    <t>Zbraněk Arnošt</t>
  </si>
  <si>
    <t>Bystřice nad Pernštejnem</t>
  </si>
  <si>
    <t>Štarhová Nina</t>
  </si>
  <si>
    <t>Křtěnov</t>
  </si>
  <si>
    <t>Mistr Martin</t>
  </si>
  <si>
    <t>Řehůřek Max</t>
  </si>
  <si>
    <t>Radošov</t>
  </si>
  <si>
    <t>Gregor Jakub</t>
  </si>
  <si>
    <t>Vítochov</t>
  </si>
  <si>
    <t>Zlatý Gustav</t>
  </si>
  <si>
    <t>Říčany u Brna</t>
  </si>
  <si>
    <t>Matuška Richard</t>
  </si>
  <si>
    <t>Černá Denisa</t>
  </si>
  <si>
    <t>Černý Tomáš</t>
  </si>
  <si>
    <t>Kukačna Nikolas</t>
  </si>
  <si>
    <t>Nedvědice</t>
  </si>
  <si>
    <t>Kratochvíl Lukáš</t>
  </si>
  <si>
    <t>Kratochvíl Tomáš</t>
  </si>
  <si>
    <t>Bobek Martin</t>
  </si>
  <si>
    <t>Fendrych Vojtěch</t>
  </si>
  <si>
    <t>Zpěvák Daniel</t>
  </si>
  <si>
    <t>Fendrych Adam</t>
  </si>
  <si>
    <t>Suma Erik</t>
  </si>
  <si>
    <t>Dalečín</t>
  </si>
  <si>
    <t>Odranec</t>
  </si>
  <si>
    <t>Kalich Kryštof</t>
  </si>
  <si>
    <t>Mlčák Mikuláš</t>
  </si>
  <si>
    <t>Strážnice</t>
  </si>
  <si>
    <t>Čermáková Kateřina</t>
  </si>
  <si>
    <t>Velké Tresné</t>
  </si>
  <si>
    <t>Ostrá Kateřina</t>
  </si>
  <si>
    <t>Ostrý Tomáš</t>
  </si>
  <si>
    <t>Šenkýř Josef</t>
  </si>
  <si>
    <t>Šenkýř David</t>
  </si>
  <si>
    <t>Nesvadba Vojtěch</t>
  </si>
  <si>
    <t>Horák Milan</t>
  </si>
  <si>
    <t>Bílek Martin</t>
  </si>
  <si>
    <t>Havlík Teodor</t>
  </si>
  <si>
    <t>Sys Tomáš</t>
  </si>
  <si>
    <t>Štourač Matyáš</t>
  </si>
  <si>
    <t>Vilímová Ella</t>
  </si>
  <si>
    <t>Sulice</t>
  </si>
  <si>
    <t>Kolář Radim</t>
  </si>
  <si>
    <t>Kolářová Veronika</t>
  </si>
  <si>
    <t>Šikýř Rostislav</t>
  </si>
  <si>
    <t>Odolená Voda</t>
  </si>
  <si>
    <t>Gůra Tobiáš</t>
  </si>
  <si>
    <t>Šikýřová Miriam</t>
  </si>
  <si>
    <t>Matěja Jiří</t>
  </si>
  <si>
    <t>Matějová Anna</t>
  </si>
  <si>
    <t>Rybníčková Klaudie</t>
  </si>
  <si>
    <t>Rybníček Matyáš</t>
  </si>
  <si>
    <t>Musil Raimund</t>
  </si>
  <si>
    <t>Rodkov</t>
  </si>
  <si>
    <t>Musil Richard</t>
  </si>
  <si>
    <t>Možný Martin</t>
  </si>
  <si>
    <t>Stuchlík Adam</t>
  </si>
  <si>
    <t>Kobzová Gabriela</t>
  </si>
  <si>
    <t>Věchnov</t>
  </si>
  <si>
    <t>Kobza Jiří</t>
  </si>
  <si>
    <t>Petr Lukáš</t>
  </si>
  <si>
    <t>Petr Ondřej</t>
  </si>
  <si>
    <t>Vaculík Jakub</t>
  </si>
  <si>
    <t>Koroužné</t>
  </si>
  <si>
    <t>Vala Alex</t>
  </si>
  <si>
    <t>Blansko</t>
  </si>
  <si>
    <t>Kubík Oldřich Jakub</t>
  </si>
  <si>
    <t>Tomeš Ondřej</t>
  </si>
  <si>
    <t>Hlaváček Tomáš</t>
  </si>
  <si>
    <t>Rosice</t>
  </si>
  <si>
    <t>Kalichová Barbora</t>
  </si>
  <si>
    <t>Kalich Matěj</t>
  </si>
  <si>
    <t>Kohn Kumba Elem</t>
  </si>
  <si>
    <t>Mexiko</t>
  </si>
  <si>
    <t>Zálešák Adrien</t>
  </si>
  <si>
    <t>Praha</t>
  </si>
  <si>
    <t>Zálešák Oliver</t>
  </si>
  <si>
    <t>Amos Ben Itzhak</t>
  </si>
  <si>
    <t>Tel Aviv</t>
  </si>
  <si>
    <t>Hamerský David</t>
  </si>
  <si>
    <t>Vojnův Městec</t>
  </si>
  <si>
    <t>Boes Rudolf</t>
  </si>
  <si>
    <t>Nový Lukáš</t>
  </si>
  <si>
    <t>Třinec</t>
  </si>
  <si>
    <t>Nový Petr</t>
  </si>
  <si>
    <t>Dolní Smrčné</t>
  </si>
  <si>
    <t>Jílek František</t>
  </si>
  <si>
    <t>Pivec Vilém</t>
  </si>
  <si>
    <t>Pivcová Jolana</t>
  </si>
  <si>
    <t>Forýtek Zikmund</t>
  </si>
  <si>
    <t>Budkaj Marek</t>
  </si>
  <si>
    <t>Kubík Dorian</t>
  </si>
  <si>
    <t>x</t>
  </si>
  <si>
    <t>Vilím Mikuláš</t>
  </si>
  <si>
    <t>Valach Štěpán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</si>
</sst>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d\-mmm\-yy;@"/>
  </numFmts>
  <fonts count="43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name val="Calibri"/>
      <family val="2"/>
    </font>
    <font>
      <b/>
      <sz val="1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top"/>
      <protection/>
    </xf>
    <xf numFmtId="0" fontId="2" fillId="33" borderId="16" xfId="0" applyFont="1" applyFill="1" applyBorder="1" applyAlignment="1" applyProtection="1">
      <alignment vertical="top"/>
      <protection locked="0"/>
    </xf>
    <xf numFmtId="0" fontId="1" fillId="33" borderId="16" xfId="0" applyFont="1" applyFill="1" applyBorder="1" applyAlignment="1" applyProtection="1">
      <alignment horizontal="center" vertical="top"/>
      <protection locked="0"/>
    </xf>
    <xf numFmtId="0" fontId="1" fillId="33" borderId="22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center"/>
      <protection/>
    </xf>
    <xf numFmtId="19" fontId="0" fillId="0" borderId="10" xfId="0" applyNumberFormat="1" applyBorder="1" applyAlignment="1" applyProtection="1">
      <alignment horizontal="center"/>
      <protection locked="0"/>
    </xf>
    <xf numFmtId="19" fontId="0" fillId="0" borderId="17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10" xfId="0" applyFont="1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5" xfId="0" applyFont="1" applyBorder="1" applyAlignment="1" applyProtection="1">
      <alignment horizontal="center" shrinkToFit="1"/>
      <protection locked="0"/>
    </xf>
    <xf numFmtId="0" fontId="0" fillId="0" borderId="15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140625" style="24" customWidth="1"/>
    <col min="2" max="2" width="10.7109375" style="24" customWidth="1"/>
    <col min="3" max="3" width="25.7109375" style="24" customWidth="1"/>
    <col min="4" max="4" width="18.7109375" style="24" customWidth="1"/>
    <col min="5" max="5" width="18.00390625" style="24" bestFit="1" customWidth="1"/>
    <col min="6" max="7" width="10.7109375" style="24" customWidth="1"/>
    <col min="8" max="16384" width="9.140625" style="24" customWidth="1"/>
  </cols>
  <sheetData>
    <row r="1" ht="7.5" customHeight="1" thickBot="1"/>
    <row r="2" spans="2:7" ht="27" customHeight="1" thickBot="1">
      <c r="B2" s="70" t="s">
        <v>9</v>
      </c>
      <c r="C2" s="71"/>
      <c r="D2" s="71"/>
      <c r="E2" s="71" t="str">
        <f>I8&amp;". ročník"</f>
        <v>40. ročník</v>
      </c>
      <c r="F2" s="71"/>
      <c r="G2" s="72"/>
    </row>
    <row r="3" spans="2:7" ht="3.75" customHeight="1" thickBot="1">
      <c r="B3" s="62"/>
      <c r="C3" s="62"/>
      <c r="D3" s="62"/>
      <c r="E3" s="62"/>
      <c r="F3" s="62"/>
      <c r="G3" s="62"/>
    </row>
    <row r="4" spans="2:7" ht="27" customHeight="1" thickBot="1">
      <c r="B4" s="73" t="s">
        <v>16</v>
      </c>
      <c r="C4" s="74"/>
      <c r="D4" s="74"/>
      <c r="E4" s="74"/>
      <c r="F4" s="74"/>
      <c r="G4" s="75"/>
    </row>
    <row r="5" spans="2:7" ht="4.5" customHeight="1" thickBot="1">
      <c r="B5" s="23"/>
      <c r="F5" s="25"/>
      <c r="G5" s="25"/>
    </row>
    <row r="6" spans="2:9" ht="27" customHeight="1" thickBot="1">
      <c r="B6" s="45"/>
      <c r="C6" s="46" t="s">
        <v>10</v>
      </c>
      <c r="D6" s="46" t="str">
        <f>$I$6-13&amp;"  - "</f>
        <v>2005  - </v>
      </c>
      <c r="E6" s="47">
        <f>$I$6-14</f>
        <v>2004</v>
      </c>
      <c r="F6" s="48"/>
      <c r="G6" s="49"/>
      <c r="I6" s="44">
        <v>2018</v>
      </c>
    </row>
    <row r="7" ht="4.5" customHeight="1" thickBot="1"/>
    <row r="8" spans="2:9" s="26" customFormat="1" ht="22.5" customHeight="1" thickBot="1">
      <c r="B8" s="50" t="s">
        <v>0</v>
      </c>
      <c r="C8" s="51" t="s">
        <v>6</v>
      </c>
      <c r="D8" s="52" t="s">
        <v>1</v>
      </c>
      <c r="E8" s="52" t="s">
        <v>2</v>
      </c>
      <c r="F8" s="52" t="s">
        <v>3</v>
      </c>
      <c r="G8" s="53" t="s">
        <v>8</v>
      </c>
      <c r="I8" s="58">
        <f>I6-1978</f>
        <v>40</v>
      </c>
    </row>
    <row r="9" spans="2:7" ht="12.75">
      <c r="B9" s="27">
        <v>1</v>
      </c>
      <c r="C9" s="63" t="s">
        <v>156</v>
      </c>
      <c r="D9" s="64" t="s">
        <v>99</v>
      </c>
      <c r="E9" s="30">
        <v>2004</v>
      </c>
      <c r="F9" s="31">
        <v>147</v>
      </c>
      <c r="G9" s="32">
        <v>1</v>
      </c>
    </row>
    <row r="10" spans="2:7" ht="12.75">
      <c r="B10" s="28">
        <f aca="true" t="shared" si="0" ref="B10:B33">IF(E10&lt;&gt;"",B9+1,"")</f>
        <v>2</v>
      </c>
      <c r="C10" s="61" t="s">
        <v>20</v>
      </c>
      <c r="D10" s="65" t="s">
        <v>21</v>
      </c>
      <c r="E10" s="34">
        <v>2005</v>
      </c>
      <c r="F10" s="34">
        <v>130</v>
      </c>
      <c r="G10" s="35">
        <v>2</v>
      </c>
    </row>
    <row r="11" spans="2:7" ht="12.75">
      <c r="B11" s="28">
        <f t="shared" si="0"/>
        <v>3</v>
      </c>
      <c r="C11" s="61" t="s">
        <v>28</v>
      </c>
      <c r="D11" s="66" t="s">
        <v>31</v>
      </c>
      <c r="E11" s="34">
        <v>2005</v>
      </c>
      <c r="F11" s="34">
        <v>138</v>
      </c>
      <c r="G11" s="35">
        <v>3</v>
      </c>
    </row>
    <row r="12" spans="2:7" ht="12.75">
      <c r="B12" s="28">
        <f t="shared" si="0"/>
        <v>4</v>
      </c>
      <c r="C12" s="61" t="s">
        <v>57</v>
      </c>
      <c r="D12" s="66" t="s">
        <v>58</v>
      </c>
      <c r="E12" s="34">
        <v>2005</v>
      </c>
      <c r="F12" s="34">
        <v>129</v>
      </c>
      <c r="G12" s="35">
        <v>4</v>
      </c>
    </row>
    <row r="13" spans="2:7" ht="12.75">
      <c r="B13" s="28">
        <f t="shared" si="0"/>
      </c>
      <c r="C13" s="33"/>
      <c r="D13" s="65"/>
      <c r="E13" s="34"/>
      <c r="F13" s="34"/>
      <c r="G13" s="35"/>
    </row>
    <row r="14" spans="2:7" ht="12.75">
      <c r="B14" s="28">
        <f t="shared" si="0"/>
      </c>
      <c r="C14" s="33"/>
      <c r="D14" s="65"/>
      <c r="E14" s="34"/>
      <c r="F14" s="34"/>
      <c r="G14" s="35"/>
    </row>
    <row r="15" spans="2:7" ht="12.75">
      <c r="B15" s="28">
        <f t="shared" si="0"/>
      </c>
      <c r="C15" s="39"/>
      <c r="D15" s="65"/>
      <c r="E15" s="34"/>
      <c r="F15" s="34"/>
      <c r="G15" s="35"/>
    </row>
    <row r="16" spans="2:7" ht="12.75">
      <c r="B16" s="28">
        <f t="shared" si="0"/>
      </c>
      <c r="C16" s="33"/>
      <c r="D16" s="65"/>
      <c r="E16" s="34"/>
      <c r="F16" s="34"/>
      <c r="G16" s="35"/>
    </row>
    <row r="17" spans="2:7" ht="12.75">
      <c r="B17" s="28">
        <f t="shared" si="0"/>
      </c>
      <c r="C17" s="33"/>
      <c r="D17" s="65"/>
      <c r="E17" s="34"/>
      <c r="F17" s="34"/>
      <c r="G17" s="35"/>
    </row>
    <row r="18" spans="2:7" ht="12.75">
      <c r="B18" s="28">
        <f t="shared" si="0"/>
      </c>
      <c r="C18" s="33"/>
      <c r="D18" s="65"/>
      <c r="E18" s="34"/>
      <c r="F18" s="34"/>
      <c r="G18" s="35"/>
    </row>
    <row r="19" spans="2:7" ht="12.75">
      <c r="B19" s="28">
        <f t="shared" si="0"/>
      </c>
      <c r="C19" s="33"/>
      <c r="D19" s="65"/>
      <c r="E19" s="34"/>
      <c r="F19" s="34"/>
      <c r="G19" s="35"/>
    </row>
    <row r="20" spans="2:7" ht="12.75">
      <c r="B20" s="28">
        <f t="shared" si="0"/>
      </c>
      <c r="C20" s="33"/>
      <c r="D20" s="65"/>
      <c r="E20" s="34"/>
      <c r="F20" s="34"/>
      <c r="G20" s="35"/>
    </row>
    <row r="21" spans="2:7" ht="12.75">
      <c r="B21" s="28">
        <f t="shared" si="0"/>
      </c>
      <c r="C21" s="33"/>
      <c r="D21" s="65"/>
      <c r="E21" s="34"/>
      <c r="F21" s="34"/>
      <c r="G21" s="35"/>
    </row>
    <row r="22" spans="2:7" ht="12.75">
      <c r="B22" s="28">
        <f t="shared" si="0"/>
      </c>
      <c r="C22" s="33"/>
      <c r="D22" s="65"/>
      <c r="E22" s="34"/>
      <c r="F22" s="34"/>
      <c r="G22" s="35"/>
    </row>
    <row r="23" spans="2:7" ht="12.75">
      <c r="B23" s="28">
        <f t="shared" si="0"/>
      </c>
      <c r="C23" s="33"/>
      <c r="D23" s="65"/>
      <c r="E23" s="34"/>
      <c r="F23" s="34"/>
      <c r="G23" s="35"/>
    </row>
    <row r="24" spans="2:7" ht="12.75">
      <c r="B24" s="28">
        <f t="shared" si="0"/>
      </c>
      <c r="C24" s="33"/>
      <c r="D24" s="65"/>
      <c r="E24" s="34"/>
      <c r="F24" s="34"/>
      <c r="G24" s="35"/>
    </row>
    <row r="25" spans="2:7" ht="12.75">
      <c r="B25" s="28">
        <f t="shared" si="0"/>
      </c>
      <c r="C25" s="33"/>
      <c r="D25" s="65"/>
      <c r="E25" s="34"/>
      <c r="F25" s="34"/>
      <c r="G25" s="35"/>
    </row>
    <row r="26" spans="2:7" ht="12.75">
      <c r="B26" s="28">
        <f t="shared" si="0"/>
      </c>
      <c r="C26" s="33"/>
      <c r="D26" s="65"/>
      <c r="E26" s="34"/>
      <c r="F26" s="34"/>
      <c r="G26" s="35"/>
    </row>
    <row r="27" spans="2:7" ht="12.75">
      <c r="B27" s="28">
        <f t="shared" si="0"/>
      </c>
      <c r="C27" s="33"/>
      <c r="D27" s="65"/>
      <c r="E27" s="34"/>
      <c r="F27" s="34"/>
      <c r="G27" s="35"/>
    </row>
    <row r="28" spans="2:7" ht="12.75">
      <c r="B28" s="28">
        <f t="shared" si="0"/>
      </c>
      <c r="C28" s="33"/>
      <c r="D28" s="65"/>
      <c r="E28" s="34"/>
      <c r="F28" s="34"/>
      <c r="G28" s="35"/>
    </row>
    <row r="29" spans="2:7" ht="12.75">
      <c r="B29" s="28">
        <f t="shared" si="0"/>
      </c>
      <c r="C29" s="33"/>
      <c r="D29" s="65"/>
      <c r="E29" s="34"/>
      <c r="F29" s="34"/>
      <c r="G29" s="35"/>
    </row>
    <row r="30" spans="2:7" ht="12.75">
      <c r="B30" s="28">
        <f t="shared" si="0"/>
      </c>
      <c r="C30" s="33"/>
      <c r="D30" s="65"/>
      <c r="E30" s="59"/>
      <c r="F30" s="34"/>
      <c r="G30" s="35"/>
    </row>
    <row r="31" spans="2:7" ht="12.75">
      <c r="B31" s="28">
        <f t="shared" si="0"/>
      </c>
      <c r="C31" s="33"/>
      <c r="D31" s="65"/>
      <c r="E31" s="59"/>
      <c r="F31" s="34"/>
      <c r="G31" s="35"/>
    </row>
    <row r="32" spans="2:7" ht="12.75">
      <c r="B32" s="28">
        <f t="shared" si="0"/>
      </c>
      <c r="C32" s="33"/>
      <c r="D32" s="65"/>
      <c r="E32" s="59"/>
      <c r="F32" s="34"/>
      <c r="G32" s="35"/>
    </row>
    <row r="33" spans="2:7" ht="12.75">
      <c r="B33" s="28">
        <f t="shared" si="0"/>
      </c>
      <c r="C33" s="33"/>
      <c r="D33" s="65"/>
      <c r="E33" s="59"/>
      <c r="F33" s="34"/>
      <c r="G33" s="35"/>
    </row>
    <row r="34" spans="2:7" ht="13.5" thickBot="1">
      <c r="B34" s="29"/>
      <c r="C34" s="36"/>
      <c r="D34" s="67"/>
      <c r="E34" s="60"/>
      <c r="F34" s="37"/>
      <c r="G34" s="38"/>
    </row>
  </sheetData>
  <sheetProtection sheet="1" sort="0" autoFilter="0" pivotTables="0"/>
  <autoFilter ref="C8:G8">
    <sortState ref="C9:G34">
      <sortCondition sortBy="value" ref="G9:G34"/>
    </sortState>
  </autoFilter>
  <mergeCells count="3">
    <mergeCell ref="B2:D2"/>
    <mergeCell ref="E2:G2"/>
    <mergeCell ref="B4:G4"/>
  </mergeCells>
  <printOptions/>
  <pageMargins left="0.3937007874015748" right="0" top="0.5905511811023623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140625" style="24" customWidth="1"/>
    <col min="2" max="2" width="10.7109375" style="24" customWidth="1"/>
    <col min="3" max="3" width="25.7109375" style="24" customWidth="1"/>
    <col min="4" max="4" width="18.7109375" style="24" customWidth="1"/>
    <col min="5" max="5" width="15.7109375" style="24" customWidth="1"/>
    <col min="6" max="7" width="10.7109375" style="24" customWidth="1"/>
    <col min="8" max="16384" width="9.140625" style="24" customWidth="1"/>
  </cols>
  <sheetData>
    <row r="1" ht="7.5" customHeight="1" thickBot="1"/>
    <row r="2" spans="2:7" ht="27" customHeight="1" thickBot="1">
      <c r="B2" s="70" t="s">
        <v>9</v>
      </c>
      <c r="C2" s="71"/>
      <c r="D2" s="71"/>
      <c r="E2" s="71" t="str">
        <f>'04-05'!E2:G2</f>
        <v>40. ročník</v>
      </c>
      <c r="F2" s="71"/>
      <c r="G2" s="72"/>
    </row>
    <row r="3" spans="2:7" ht="3.75" customHeight="1" thickBot="1">
      <c r="B3" s="62"/>
      <c r="C3" s="62"/>
      <c r="D3" s="62"/>
      <c r="E3" s="62"/>
      <c r="F3" s="62"/>
      <c r="G3" s="62"/>
    </row>
    <row r="4" spans="2:7" ht="27" customHeight="1" thickBot="1">
      <c r="B4" s="73" t="s">
        <v>16</v>
      </c>
      <c r="C4" s="74"/>
      <c r="D4" s="74"/>
      <c r="E4" s="74"/>
      <c r="F4" s="74"/>
      <c r="G4" s="75"/>
    </row>
    <row r="5" spans="2:6" ht="4.5" customHeight="1" thickBot="1">
      <c r="B5" s="76"/>
      <c r="C5" s="76"/>
      <c r="D5" s="76"/>
      <c r="E5" s="76"/>
      <c r="F5" s="76"/>
    </row>
    <row r="6" spans="2:9" ht="27" customHeight="1" thickBot="1">
      <c r="B6" s="45"/>
      <c r="C6" s="46" t="str">
        <f>'04-05'!C6</f>
        <v>Chlapci</v>
      </c>
      <c r="D6" s="46" t="str">
        <f>$I$6-11&amp;"  - "</f>
        <v>2007  - </v>
      </c>
      <c r="E6" s="47">
        <f>$I$6-12</f>
        <v>2006</v>
      </c>
      <c r="F6" s="48"/>
      <c r="G6" s="49"/>
      <c r="I6" s="40">
        <f>'04-05'!I6</f>
        <v>2018</v>
      </c>
    </row>
    <row r="7" ht="4.5" customHeight="1" thickBot="1"/>
    <row r="8" spans="2:7" s="26" customFormat="1" ht="22.5" customHeight="1" thickBot="1">
      <c r="B8" s="50" t="s">
        <v>0</v>
      </c>
      <c r="C8" s="51" t="s">
        <v>6</v>
      </c>
      <c r="D8" s="52" t="s">
        <v>1</v>
      </c>
      <c r="E8" s="52" t="s">
        <v>2</v>
      </c>
      <c r="F8" s="52" t="s">
        <v>3</v>
      </c>
      <c r="G8" s="53" t="s">
        <v>8</v>
      </c>
    </row>
    <row r="9" spans="2:7" ht="12.75">
      <c r="B9" s="27">
        <v>1</v>
      </c>
      <c r="C9" s="63" t="s">
        <v>27</v>
      </c>
      <c r="D9" s="64" t="s">
        <v>31</v>
      </c>
      <c r="E9" s="30">
        <v>2006</v>
      </c>
      <c r="F9" s="31">
        <v>145</v>
      </c>
      <c r="G9" s="32">
        <v>1</v>
      </c>
    </row>
    <row r="10" spans="2:7" ht="12.75">
      <c r="B10" s="28">
        <f aca="true" t="shared" si="0" ref="B10:B33">IF(E10&lt;&gt;"",B9+1,"")</f>
        <v>2</v>
      </c>
      <c r="C10" s="61" t="s">
        <v>136</v>
      </c>
      <c r="D10" s="66" t="s">
        <v>12</v>
      </c>
      <c r="E10" s="34">
        <v>2007</v>
      </c>
      <c r="F10" s="34">
        <v>136</v>
      </c>
      <c r="G10" s="35">
        <v>2</v>
      </c>
    </row>
    <row r="11" spans="2:7" ht="12.75">
      <c r="B11" s="28">
        <f t="shared" si="0"/>
        <v>3</v>
      </c>
      <c r="C11" s="61" t="s">
        <v>38</v>
      </c>
      <c r="D11" s="66" t="s">
        <v>39</v>
      </c>
      <c r="E11" s="34">
        <v>2006</v>
      </c>
      <c r="F11" s="34">
        <v>138</v>
      </c>
      <c r="G11" s="35">
        <v>3</v>
      </c>
    </row>
    <row r="12" spans="2:7" ht="12.75">
      <c r="B12" s="28">
        <f t="shared" si="0"/>
        <v>4</v>
      </c>
      <c r="C12" s="61" t="s">
        <v>88</v>
      </c>
      <c r="D12" s="66" t="s">
        <v>14</v>
      </c>
      <c r="E12" s="34">
        <v>2006</v>
      </c>
      <c r="F12" s="34">
        <v>132</v>
      </c>
      <c r="G12" s="35">
        <v>4</v>
      </c>
    </row>
    <row r="13" spans="2:7" ht="12.75">
      <c r="B13" s="28">
        <f t="shared" si="0"/>
        <v>5</v>
      </c>
      <c r="C13" s="61" t="s">
        <v>36</v>
      </c>
      <c r="D13" s="66" t="s">
        <v>37</v>
      </c>
      <c r="E13" s="34">
        <v>2007</v>
      </c>
      <c r="F13" s="34" t="s">
        <v>162</v>
      </c>
      <c r="G13" s="35" t="s">
        <v>162</v>
      </c>
    </row>
    <row r="14" spans="2:7" ht="12.75">
      <c r="B14" s="28">
        <f t="shared" si="0"/>
        <v>6</v>
      </c>
      <c r="C14" s="61" t="s">
        <v>96</v>
      </c>
      <c r="D14" s="66" t="s">
        <v>97</v>
      </c>
      <c r="E14" s="34">
        <v>2006</v>
      </c>
      <c r="F14" s="34" t="s">
        <v>162</v>
      </c>
      <c r="G14" s="35" t="s">
        <v>162</v>
      </c>
    </row>
    <row r="15" spans="2:7" ht="12.75">
      <c r="B15" s="28">
        <f t="shared" si="0"/>
        <v>7</v>
      </c>
      <c r="C15" s="61" t="s">
        <v>116</v>
      </c>
      <c r="D15" s="66" t="s">
        <v>12</v>
      </c>
      <c r="E15" s="34">
        <v>2004</v>
      </c>
      <c r="F15" s="34">
        <v>134</v>
      </c>
      <c r="G15" s="35" t="s">
        <v>162</v>
      </c>
    </row>
    <row r="16" spans="2:7" ht="12.75">
      <c r="B16" s="28">
        <f t="shared" si="0"/>
      </c>
      <c r="C16" s="33"/>
      <c r="D16" s="65"/>
      <c r="E16" s="34"/>
      <c r="F16" s="34"/>
      <c r="G16" s="35"/>
    </row>
    <row r="17" spans="2:7" ht="12.75">
      <c r="B17" s="28">
        <f t="shared" si="0"/>
      </c>
      <c r="C17" s="33"/>
      <c r="D17" s="65"/>
      <c r="E17" s="34"/>
      <c r="F17" s="34"/>
      <c r="G17" s="35"/>
    </row>
    <row r="18" spans="2:7" ht="12.75">
      <c r="B18" s="28">
        <f t="shared" si="0"/>
      </c>
      <c r="C18" s="33"/>
      <c r="D18" s="65"/>
      <c r="E18" s="34"/>
      <c r="F18" s="34"/>
      <c r="G18" s="35"/>
    </row>
    <row r="19" spans="2:7" ht="12.75">
      <c r="B19" s="28">
        <f t="shared" si="0"/>
      </c>
      <c r="C19" s="33"/>
      <c r="D19" s="65"/>
      <c r="E19" s="34"/>
      <c r="F19" s="34"/>
      <c r="G19" s="35"/>
    </row>
    <row r="20" spans="2:7" ht="12.75">
      <c r="B20" s="28">
        <f t="shared" si="0"/>
      </c>
      <c r="C20" s="33"/>
      <c r="D20" s="65"/>
      <c r="E20" s="34"/>
      <c r="F20" s="34"/>
      <c r="G20" s="35"/>
    </row>
    <row r="21" spans="2:7" ht="12.75">
      <c r="B21" s="28">
        <f t="shared" si="0"/>
      </c>
      <c r="C21" s="33"/>
      <c r="D21" s="65"/>
      <c r="E21" s="34"/>
      <c r="F21" s="34"/>
      <c r="G21" s="35"/>
    </row>
    <row r="22" spans="2:7" ht="12.75">
      <c r="B22" s="28">
        <f t="shared" si="0"/>
      </c>
      <c r="C22" s="33"/>
      <c r="D22" s="65"/>
      <c r="E22" s="34"/>
      <c r="F22" s="34"/>
      <c r="G22" s="35"/>
    </row>
    <row r="23" spans="2:7" ht="12.75">
      <c r="B23" s="28">
        <f t="shared" si="0"/>
      </c>
      <c r="C23" s="33"/>
      <c r="D23" s="65"/>
      <c r="E23" s="34"/>
      <c r="F23" s="34"/>
      <c r="G23" s="35"/>
    </row>
    <row r="24" spans="2:7" ht="12.75">
      <c r="B24" s="28">
        <f t="shared" si="0"/>
      </c>
      <c r="C24" s="33"/>
      <c r="D24" s="65"/>
      <c r="E24" s="34"/>
      <c r="F24" s="34"/>
      <c r="G24" s="35"/>
    </row>
    <row r="25" spans="2:7" ht="12.75">
      <c r="B25" s="28">
        <f t="shared" si="0"/>
      </c>
      <c r="C25" s="33"/>
      <c r="D25" s="65"/>
      <c r="E25" s="34"/>
      <c r="F25" s="34"/>
      <c r="G25" s="35"/>
    </row>
    <row r="26" spans="2:7" ht="12.75">
      <c r="B26" s="28">
        <f t="shared" si="0"/>
      </c>
      <c r="C26" s="33"/>
      <c r="D26" s="65"/>
      <c r="E26" s="34"/>
      <c r="F26" s="34"/>
      <c r="G26" s="35"/>
    </row>
    <row r="27" spans="2:7" ht="12.75">
      <c r="B27" s="28">
        <f t="shared" si="0"/>
      </c>
      <c r="C27" s="33"/>
      <c r="D27" s="65"/>
      <c r="E27" s="34"/>
      <c r="F27" s="34"/>
      <c r="G27" s="35"/>
    </row>
    <row r="28" spans="2:7" ht="12.75">
      <c r="B28" s="28">
        <f t="shared" si="0"/>
      </c>
      <c r="C28" s="33"/>
      <c r="D28" s="65"/>
      <c r="E28" s="34"/>
      <c r="F28" s="34"/>
      <c r="G28" s="35"/>
    </row>
    <row r="29" spans="2:7" ht="12.75">
      <c r="B29" s="28">
        <f t="shared" si="0"/>
      </c>
      <c r="C29" s="33"/>
      <c r="D29" s="65"/>
      <c r="E29" s="34"/>
      <c r="F29" s="34"/>
      <c r="G29" s="35"/>
    </row>
    <row r="30" spans="2:7" ht="12.75">
      <c r="B30" s="28">
        <f t="shared" si="0"/>
      </c>
      <c r="C30" s="33"/>
      <c r="D30" s="65"/>
      <c r="E30" s="34"/>
      <c r="F30" s="34"/>
      <c r="G30" s="35"/>
    </row>
    <row r="31" spans="2:7" ht="12.75">
      <c r="B31" s="28">
        <f t="shared" si="0"/>
      </c>
      <c r="C31" s="33"/>
      <c r="D31" s="65"/>
      <c r="E31" s="34"/>
      <c r="F31" s="34"/>
      <c r="G31" s="35"/>
    </row>
    <row r="32" spans="2:7" ht="12.75">
      <c r="B32" s="28">
        <f t="shared" si="0"/>
      </c>
      <c r="C32" s="33"/>
      <c r="D32" s="65"/>
      <c r="E32" s="34"/>
      <c r="F32" s="34"/>
      <c r="G32" s="35"/>
    </row>
    <row r="33" spans="2:7" ht="12.75">
      <c r="B33" s="28">
        <f t="shared" si="0"/>
      </c>
      <c r="C33" s="33"/>
      <c r="D33" s="65"/>
      <c r="E33" s="34"/>
      <c r="F33" s="34"/>
      <c r="G33" s="35"/>
    </row>
    <row r="34" spans="2:7" ht="13.5" thickBot="1">
      <c r="B34" s="29"/>
      <c r="C34" s="36"/>
      <c r="D34" s="67"/>
      <c r="E34" s="37"/>
      <c r="F34" s="37"/>
      <c r="G34" s="38"/>
    </row>
  </sheetData>
  <sheetProtection sheet="1" sort="0" autoFilter="0" pivotTables="0"/>
  <autoFilter ref="C8:G8">
    <sortState ref="C9:G34">
      <sortCondition sortBy="value" ref="G9:G34"/>
    </sortState>
  </autoFilter>
  <mergeCells count="4">
    <mergeCell ref="B5:F5"/>
    <mergeCell ref="B2:D2"/>
    <mergeCell ref="E2:G2"/>
    <mergeCell ref="B4:G4"/>
  </mergeCells>
  <printOptions/>
  <pageMargins left="0.3937007874015748" right="0" top="0.5905511811023623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140625" style="24" customWidth="1"/>
    <col min="2" max="2" width="10.7109375" style="24" customWidth="1"/>
    <col min="3" max="3" width="25.7109375" style="24" customWidth="1"/>
    <col min="4" max="4" width="18.7109375" style="24" customWidth="1"/>
    <col min="5" max="5" width="15.7109375" style="24" customWidth="1"/>
    <col min="6" max="7" width="10.7109375" style="24" customWidth="1"/>
    <col min="8" max="16384" width="9.140625" style="24" customWidth="1"/>
  </cols>
  <sheetData>
    <row r="1" ht="7.5" customHeight="1" thickBot="1"/>
    <row r="2" spans="2:7" ht="27" customHeight="1" thickBot="1">
      <c r="B2" s="70" t="s">
        <v>9</v>
      </c>
      <c r="C2" s="71"/>
      <c r="D2" s="71"/>
      <c r="E2" s="71" t="str">
        <f>'04-05'!E2:G2</f>
        <v>40. ročník</v>
      </c>
      <c r="F2" s="71"/>
      <c r="G2" s="72"/>
    </row>
    <row r="3" spans="2:7" ht="3.75" customHeight="1" thickBot="1">
      <c r="B3" s="62"/>
      <c r="C3" s="62"/>
      <c r="D3" s="62"/>
      <c r="E3" s="62"/>
      <c r="F3" s="62"/>
      <c r="G3" s="62"/>
    </row>
    <row r="4" spans="2:7" ht="27" customHeight="1" thickBot="1">
      <c r="B4" s="73" t="s">
        <v>16</v>
      </c>
      <c r="C4" s="74"/>
      <c r="D4" s="74"/>
      <c r="E4" s="74"/>
      <c r="F4" s="74"/>
      <c r="G4" s="75"/>
    </row>
    <row r="5" spans="2:7" ht="4.5" customHeight="1" thickBot="1">
      <c r="B5" s="25"/>
      <c r="C5" s="25"/>
      <c r="D5" s="25"/>
      <c r="E5" s="25"/>
      <c r="F5" s="25"/>
      <c r="G5" s="25"/>
    </row>
    <row r="6" spans="2:9" ht="27" customHeight="1" thickBot="1">
      <c r="B6" s="45"/>
      <c r="C6" s="46" t="str">
        <f>'04-05'!C6</f>
        <v>Chlapci</v>
      </c>
      <c r="D6" s="46" t="str">
        <f>$I$6-9&amp;"  - "</f>
        <v>2009  - </v>
      </c>
      <c r="E6" s="47">
        <f>$I$6-10</f>
        <v>2008</v>
      </c>
      <c r="F6" s="48"/>
      <c r="G6" s="49"/>
      <c r="I6" s="40">
        <f>'04-05'!I6</f>
        <v>2018</v>
      </c>
    </row>
    <row r="7" ht="4.5" customHeight="1" thickBot="1"/>
    <row r="8" spans="2:7" s="26" customFormat="1" ht="22.5" customHeight="1" thickBot="1">
      <c r="B8" s="50" t="s">
        <v>0</v>
      </c>
      <c r="C8" s="51" t="s">
        <v>6</v>
      </c>
      <c r="D8" s="52" t="s">
        <v>1</v>
      </c>
      <c r="E8" s="52" t="s">
        <v>2</v>
      </c>
      <c r="F8" s="52" t="s">
        <v>3</v>
      </c>
      <c r="G8" s="53" t="s">
        <v>8</v>
      </c>
    </row>
    <row r="9" spans="2:7" ht="12.75">
      <c r="B9" s="27">
        <v>1</v>
      </c>
      <c r="C9" s="63" t="s">
        <v>24</v>
      </c>
      <c r="D9" s="64" t="s">
        <v>23</v>
      </c>
      <c r="E9" s="30">
        <v>2008</v>
      </c>
      <c r="F9" s="31">
        <v>144</v>
      </c>
      <c r="G9" s="32">
        <v>1</v>
      </c>
    </row>
    <row r="10" spans="2:7" ht="12.75">
      <c r="B10" s="28">
        <f aca="true" t="shared" si="0" ref="B10:B33">IF(E10&lt;&gt;"",B9+1,"")</f>
        <v>2</v>
      </c>
      <c r="C10" s="61" t="s">
        <v>87</v>
      </c>
      <c r="D10" s="66" t="s">
        <v>23</v>
      </c>
      <c r="E10" s="34">
        <v>2008</v>
      </c>
      <c r="F10" s="34">
        <v>133</v>
      </c>
      <c r="G10" s="35">
        <v>2</v>
      </c>
    </row>
    <row r="11" spans="2:7" ht="12.75">
      <c r="B11" s="28">
        <f t="shared" si="0"/>
        <v>3</v>
      </c>
      <c r="C11" s="61" t="s">
        <v>43</v>
      </c>
      <c r="D11" s="66" t="s">
        <v>44</v>
      </c>
      <c r="E11" s="34">
        <v>2008</v>
      </c>
      <c r="F11" s="34">
        <v>149</v>
      </c>
      <c r="G11" s="35">
        <v>3</v>
      </c>
    </row>
    <row r="12" spans="2:7" ht="12.75">
      <c r="B12" s="28">
        <f t="shared" si="0"/>
        <v>4</v>
      </c>
      <c r="C12" s="61" t="s">
        <v>86</v>
      </c>
      <c r="D12" s="66" t="s">
        <v>23</v>
      </c>
      <c r="E12" s="34">
        <v>2008</v>
      </c>
      <c r="F12" s="34">
        <v>145</v>
      </c>
      <c r="G12" s="35">
        <v>4</v>
      </c>
    </row>
    <row r="13" spans="2:7" ht="12.75">
      <c r="B13" s="28">
        <f t="shared" si="0"/>
        <v>5</v>
      </c>
      <c r="C13" s="61" t="s">
        <v>79</v>
      </c>
      <c r="D13" s="66" t="s">
        <v>80</v>
      </c>
      <c r="E13" s="34">
        <v>2008</v>
      </c>
      <c r="F13" s="34">
        <v>139</v>
      </c>
      <c r="G13" s="35">
        <v>5</v>
      </c>
    </row>
    <row r="14" spans="2:7" ht="12.75">
      <c r="B14" s="28">
        <f t="shared" si="0"/>
        <v>6</v>
      </c>
      <c r="C14" s="33" t="s">
        <v>36</v>
      </c>
      <c r="D14" s="65" t="s">
        <v>37</v>
      </c>
      <c r="E14" s="34">
        <v>2008</v>
      </c>
      <c r="F14" s="34">
        <v>131</v>
      </c>
      <c r="G14" s="35">
        <v>6</v>
      </c>
    </row>
    <row r="15" spans="2:7" ht="12.75">
      <c r="B15" s="28">
        <f t="shared" si="0"/>
        <v>7</v>
      </c>
      <c r="C15" s="61" t="s">
        <v>90</v>
      </c>
      <c r="D15" s="66" t="s">
        <v>14</v>
      </c>
      <c r="E15" s="34">
        <v>2008</v>
      </c>
      <c r="F15" s="34">
        <v>141</v>
      </c>
      <c r="G15" s="35">
        <v>7</v>
      </c>
    </row>
    <row r="16" spans="2:7" ht="12.75">
      <c r="B16" s="28">
        <f t="shared" si="0"/>
        <v>8</v>
      </c>
      <c r="C16" s="61" t="s">
        <v>34</v>
      </c>
      <c r="D16" s="66" t="s">
        <v>12</v>
      </c>
      <c r="E16" s="34">
        <v>2009</v>
      </c>
      <c r="F16" s="34">
        <v>132</v>
      </c>
      <c r="G16" s="35">
        <v>8</v>
      </c>
    </row>
    <row r="17" spans="2:7" ht="12.75">
      <c r="B17" s="28">
        <f t="shared" si="0"/>
        <v>9</v>
      </c>
      <c r="C17" s="61" t="s">
        <v>89</v>
      </c>
      <c r="D17" s="66" t="s">
        <v>14</v>
      </c>
      <c r="E17" s="34">
        <v>2008</v>
      </c>
      <c r="F17" s="34">
        <v>135</v>
      </c>
      <c r="G17" s="35">
        <v>9</v>
      </c>
    </row>
    <row r="18" spans="2:7" ht="12.75">
      <c r="B18" s="28">
        <f t="shared" si="0"/>
        <v>10</v>
      </c>
      <c r="C18" s="61" t="s">
        <v>29</v>
      </c>
      <c r="D18" s="66" t="s">
        <v>30</v>
      </c>
      <c r="E18" s="34">
        <v>2009</v>
      </c>
      <c r="F18" s="34">
        <v>138</v>
      </c>
      <c r="G18" s="35">
        <v>10</v>
      </c>
    </row>
    <row r="19" spans="2:7" ht="12.75">
      <c r="B19" s="28">
        <f t="shared" si="0"/>
        <v>11</v>
      </c>
      <c r="C19" s="61" t="s">
        <v>61</v>
      </c>
      <c r="D19" s="66" t="s">
        <v>62</v>
      </c>
      <c r="E19" s="34">
        <v>2009</v>
      </c>
      <c r="F19" s="34">
        <v>136</v>
      </c>
      <c r="G19" s="35">
        <v>11</v>
      </c>
    </row>
    <row r="20" spans="2:7" ht="12.75">
      <c r="B20" s="28">
        <f t="shared" si="0"/>
        <v>12</v>
      </c>
      <c r="C20" s="61" t="s">
        <v>149</v>
      </c>
      <c r="D20" s="66" t="s">
        <v>150</v>
      </c>
      <c r="E20" s="34">
        <v>2009</v>
      </c>
      <c r="F20" s="34">
        <v>148</v>
      </c>
      <c r="G20" s="35">
        <v>12</v>
      </c>
    </row>
    <row r="21" spans="2:7" ht="12.75">
      <c r="B21" s="28">
        <f t="shared" si="0"/>
        <v>13</v>
      </c>
      <c r="C21" s="61" t="s">
        <v>59</v>
      </c>
      <c r="D21" s="66" t="s">
        <v>60</v>
      </c>
      <c r="E21" s="34">
        <v>2009</v>
      </c>
      <c r="F21" s="34">
        <v>146</v>
      </c>
      <c r="G21" s="35">
        <v>13</v>
      </c>
    </row>
    <row r="22" spans="2:7" ht="12.75">
      <c r="B22" s="28">
        <f t="shared" si="0"/>
        <v>14</v>
      </c>
      <c r="C22" s="61" t="s">
        <v>41</v>
      </c>
      <c r="D22" s="66" t="s">
        <v>42</v>
      </c>
      <c r="E22" s="34">
        <v>2009</v>
      </c>
      <c r="F22" s="34">
        <v>134</v>
      </c>
      <c r="G22" s="35">
        <v>14</v>
      </c>
    </row>
    <row r="23" spans="2:7" ht="12.75">
      <c r="B23" s="28">
        <f t="shared" si="0"/>
        <v>15</v>
      </c>
      <c r="C23" s="61" t="s">
        <v>56</v>
      </c>
      <c r="D23" s="66" t="s">
        <v>58</v>
      </c>
      <c r="E23" s="34">
        <v>2009</v>
      </c>
      <c r="F23" s="34" t="s">
        <v>162</v>
      </c>
      <c r="G23" s="35" t="s">
        <v>162</v>
      </c>
    </row>
    <row r="24" spans="2:7" ht="12.75">
      <c r="B24" s="28">
        <f t="shared" si="0"/>
      </c>
      <c r="C24" s="33"/>
      <c r="D24" s="65"/>
      <c r="E24" s="34"/>
      <c r="F24" s="34"/>
      <c r="G24" s="35"/>
    </row>
    <row r="25" spans="2:7" ht="12.75">
      <c r="B25" s="28">
        <f t="shared" si="0"/>
      </c>
      <c r="C25" s="33"/>
      <c r="D25" s="65"/>
      <c r="E25" s="34"/>
      <c r="F25" s="34"/>
      <c r="G25" s="35"/>
    </row>
    <row r="26" spans="2:7" ht="12.75">
      <c r="B26" s="28">
        <f t="shared" si="0"/>
      </c>
      <c r="C26" s="33"/>
      <c r="D26" s="65"/>
      <c r="E26" s="34"/>
      <c r="F26" s="34"/>
      <c r="G26" s="35"/>
    </row>
    <row r="27" spans="2:7" ht="12.75">
      <c r="B27" s="28">
        <f t="shared" si="0"/>
      </c>
      <c r="C27" s="33"/>
      <c r="D27" s="65"/>
      <c r="E27" s="34"/>
      <c r="F27" s="34"/>
      <c r="G27" s="35"/>
    </row>
    <row r="28" spans="2:7" ht="12.75">
      <c r="B28" s="28">
        <f t="shared" si="0"/>
      </c>
      <c r="C28" s="33"/>
      <c r="D28" s="65"/>
      <c r="E28" s="34"/>
      <c r="F28" s="34"/>
      <c r="G28" s="35"/>
    </row>
    <row r="29" spans="2:7" ht="12.75">
      <c r="B29" s="28">
        <f t="shared" si="0"/>
      </c>
      <c r="C29" s="33"/>
      <c r="D29" s="65"/>
      <c r="E29" s="34"/>
      <c r="F29" s="34"/>
      <c r="G29" s="35"/>
    </row>
    <row r="30" spans="2:7" ht="12.75">
      <c r="B30" s="28">
        <f t="shared" si="0"/>
      </c>
      <c r="C30" s="33"/>
      <c r="D30" s="65"/>
      <c r="E30" s="34"/>
      <c r="F30" s="34"/>
      <c r="G30" s="35"/>
    </row>
    <row r="31" spans="2:7" ht="12.75">
      <c r="B31" s="28">
        <f t="shared" si="0"/>
      </c>
      <c r="C31" s="33"/>
      <c r="D31" s="65"/>
      <c r="E31" s="34"/>
      <c r="F31" s="34"/>
      <c r="G31" s="35"/>
    </row>
    <row r="32" spans="2:7" ht="12.75">
      <c r="B32" s="28">
        <f t="shared" si="0"/>
      </c>
      <c r="C32" s="33"/>
      <c r="D32" s="65"/>
      <c r="E32" s="34"/>
      <c r="F32" s="34"/>
      <c r="G32" s="35"/>
    </row>
    <row r="33" spans="2:7" ht="12.75">
      <c r="B33" s="28">
        <f t="shared" si="0"/>
      </c>
      <c r="C33" s="33"/>
      <c r="D33" s="65"/>
      <c r="E33" s="34"/>
      <c r="F33" s="34"/>
      <c r="G33" s="35"/>
    </row>
    <row r="34" spans="2:7" ht="13.5" thickBot="1">
      <c r="B34" s="29"/>
      <c r="C34" s="36"/>
      <c r="D34" s="67"/>
      <c r="E34" s="37"/>
      <c r="F34" s="37"/>
      <c r="G34" s="38"/>
    </row>
  </sheetData>
  <sheetProtection sheet="1" sort="0" autoFilter="0" pivotTables="0"/>
  <autoFilter ref="C8:G8">
    <sortState ref="C9:G34">
      <sortCondition sortBy="value" ref="G9:G34"/>
    </sortState>
  </autoFilter>
  <mergeCells count="3">
    <mergeCell ref="B2:D2"/>
    <mergeCell ref="E2:G2"/>
    <mergeCell ref="B4:G4"/>
  </mergeCells>
  <printOptions/>
  <pageMargins left="0.3937007874015748" right="0" top="0.5905511811023623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10" zoomScaleNormal="110" zoomScalePageLayoutView="0" workbookViewId="0" topLeftCell="A1">
      <selection activeCell="C26" sqref="C26"/>
    </sheetView>
  </sheetViews>
  <sheetFormatPr defaultColWidth="9.140625" defaultRowHeight="12.75"/>
  <cols>
    <col min="1" max="1" width="3.140625" style="24" customWidth="1"/>
    <col min="2" max="2" width="7.140625" style="24" customWidth="1"/>
    <col min="3" max="3" width="25.7109375" style="24" customWidth="1"/>
    <col min="4" max="4" width="22.140625" style="24" bestFit="1" customWidth="1"/>
    <col min="5" max="5" width="12.7109375" style="24" customWidth="1"/>
    <col min="6" max="7" width="10.7109375" style="24" customWidth="1"/>
    <col min="8" max="16384" width="9.140625" style="24" customWidth="1"/>
  </cols>
  <sheetData>
    <row r="1" ht="7.5" customHeight="1" thickBot="1"/>
    <row r="2" spans="2:7" ht="27" customHeight="1" thickBot="1">
      <c r="B2" s="70" t="s">
        <v>9</v>
      </c>
      <c r="C2" s="71"/>
      <c r="D2" s="71"/>
      <c r="E2" s="71" t="str">
        <f>'04-05'!E2:G2</f>
        <v>40. ročník</v>
      </c>
      <c r="F2" s="71"/>
      <c r="G2" s="72"/>
    </row>
    <row r="3" spans="2:7" ht="3.75" customHeight="1" thickBot="1">
      <c r="B3" s="62"/>
      <c r="C3" s="62"/>
      <c r="D3" s="62"/>
      <c r="E3" s="62"/>
      <c r="F3" s="62"/>
      <c r="G3" s="62"/>
    </row>
    <row r="4" spans="2:7" ht="27" customHeight="1" thickBot="1">
      <c r="B4" s="73" t="s">
        <v>16</v>
      </c>
      <c r="C4" s="74"/>
      <c r="D4" s="74"/>
      <c r="E4" s="74"/>
      <c r="F4" s="74"/>
      <c r="G4" s="75"/>
    </row>
    <row r="5" spans="2:7" ht="4.5" customHeight="1" thickBot="1">
      <c r="B5" s="25"/>
      <c r="C5" s="25"/>
      <c r="D5" s="25"/>
      <c r="E5" s="25"/>
      <c r="F5" s="25"/>
      <c r="G5" s="25"/>
    </row>
    <row r="6" spans="2:9" ht="27" customHeight="1" thickBot="1">
      <c r="B6" s="45"/>
      <c r="C6" s="46" t="str">
        <f>'04-05'!C6</f>
        <v>Chlapci</v>
      </c>
      <c r="D6" s="46" t="str">
        <f>$I$6-7&amp;"  - "</f>
        <v>2011  - </v>
      </c>
      <c r="E6" s="47">
        <f>$I$6-8</f>
        <v>2010</v>
      </c>
      <c r="F6" s="48"/>
      <c r="G6" s="49"/>
      <c r="I6" s="40">
        <f>'04-05'!I6</f>
        <v>2018</v>
      </c>
    </row>
    <row r="7" ht="4.5" customHeight="1" thickBot="1"/>
    <row r="8" spans="2:7" s="26" customFormat="1" ht="22.5" customHeight="1" thickBot="1">
      <c r="B8" s="50" t="s">
        <v>0</v>
      </c>
      <c r="C8" s="51" t="s">
        <v>6</v>
      </c>
      <c r="D8" s="52" t="s">
        <v>1</v>
      </c>
      <c r="E8" s="52" t="s">
        <v>2</v>
      </c>
      <c r="F8" s="52" t="s">
        <v>3</v>
      </c>
      <c r="G8" s="53" t="s">
        <v>8</v>
      </c>
    </row>
    <row r="9" spans="2:7" ht="12.75">
      <c r="B9" s="27">
        <v>1</v>
      </c>
      <c r="C9" s="63" t="s">
        <v>66</v>
      </c>
      <c r="D9" s="64" t="s">
        <v>67</v>
      </c>
      <c r="E9" s="30">
        <v>2010</v>
      </c>
      <c r="F9" s="31">
        <v>143</v>
      </c>
      <c r="G9" s="32">
        <v>1</v>
      </c>
    </row>
    <row r="10" spans="2:7" ht="12.75">
      <c r="B10" s="28">
        <f aca="true" t="shared" si="0" ref="B10:B33">IF(E10&lt;&gt;"",B9+1,"")</f>
        <v>2</v>
      </c>
      <c r="C10" s="61" t="s">
        <v>53</v>
      </c>
      <c r="D10" s="66" t="s">
        <v>54</v>
      </c>
      <c r="E10" s="34">
        <v>2010</v>
      </c>
      <c r="F10" s="34">
        <v>144</v>
      </c>
      <c r="G10" s="35">
        <v>2</v>
      </c>
    </row>
    <row r="11" spans="2:7" ht="12.75">
      <c r="B11" s="28">
        <f t="shared" si="0"/>
        <v>3</v>
      </c>
      <c r="C11" s="61" t="s">
        <v>152</v>
      </c>
      <c r="D11" s="66" t="s">
        <v>153</v>
      </c>
      <c r="E11" s="34">
        <v>2010</v>
      </c>
      <c r="F11" s="34">
        <v>146</v>
      </c>
      <c r="G11" s="35">
        <v>3</v>
      </c>
    </row>
    <row r="12" spans="2:7" ht="12.75">
      <c r="B12" s="28">
        <f t="shared" si="0"/>
        <v>4</v>
      </c>
      <c r="C12" s="61" t="s">
        <v>104</v>
      </c>
      <c r="D12" s="66" t="s">
        <v>14</v>
      </c>
      <c r="E12" s="34">
        <v>2010</v>
      </c>
      <c r="F12" s="34">
        <v>135</v>
      </c>
      <c r="G12" s="35">
        <v>4</v>
      </c>
    </row>
    <row r="13" spans="2:7" ht="12.75">
      <c r="B13" s="28">
        <f t="shared" si="0"/>
        <v>5</v>
      </c>
      <c r="C13" s="61" t="s">
        <v>134</v>
      </c>
      <c r="D13" s="66" t="s">
        <v>135</v>
      </c>
      <c r="E13" s="34">
        <v>2010</v>
      </c>
      <c r="F13" s="34">
        <v>141</v>
      </c>
      <c r="G13" s="35">
        <v>5</v>
      </c>
    </row>
    <row r="14" spans="2:7" ht="12.75">
      <c r="B14" s="28">
        <f t="shared" si="0"/>
        <v>6</v>
      </c>
      <c r="C14" s="61" t="s">
        <v>138</v>
      </c>
      <c r="D14" s="66" t="s">
        <v>139</v>
      </c>
      <c r="E14" s="34">
        <v>2010</v>
      </c>
      <c r="F14" s="34">
        <v>147</v>
      </c>
      <c r="G14" s="35">
        <v>6</v>
      </c>
    </row>
    <row r="15" spans="2:7" ht="12.75">
      <c r="B15" s="28">
        <f t="shared" si="0"/>
        <v>7</v>
      </c>
      <c r="C15" s="61" t="s">
        <v>130</v>
      </c>
      <c r="D15" s="66" t="s">
        <v>46</v>
      </c>
      <c r="E15" s="34">
        <v>2011</v>
      </c>
      <c r="F15" s="34">
        <v>142</v>
      </c>
      <c r="G15" s="35">
        <v>7</v>
      </c>
    </row>
    <row r="16" spans="2:7" ht="12.75">
      <c r="B16" s="28">
        <f t="shared" si="0"/>
        <v>8</v>
      </c>
      <c r="C16" s="61" t="s">
        <v>108</v>
      </c>
      <c r="D16" s="66" t="s">
        <v>12</v>
      </c>
      <c r="E16" s="34">
        <v>2010</v>
      </c>
      <c r="F16" s="34">
        <v>133</v>
      </c>
      <c r="G16" s="35">
        <v>8</v>
      </c>
    </row>
    <row r="17" spans="2:7" ht="12.75">
      <c r="B17" s="28">
        <f t="shared" si="0"/>
        <v>9</v>
      </c>
      <c r="C17" s="61" t="s">
        <v>163</v>
      </c>
      <c r="D17" s="66" t="s">
        <v>155</v>
      </c>
      <c r="E17" s="34">
        <v>2011</v>
      </c>
      <c r="F17" s="34">
        <v>145</v>
      </c>
      <c r="G17" s="35">
        <v>9</v>
      </c>
    </row>
    <row r="18" spans="2:7" ht="12.75">
      <c r="B18" s="28">
        <f t="shared" si="0"/>
        <v>10</v>
      </c>
      <c r="C18" s="61" t="s">
        <v>64</v>
      </c>
      <c r="D18" s="66" t="s">
        <v>65</v>
      </c>
      <c r="E18" s="34">
        <v>2010</v>
      </c>
      <c r="F18" s="34">
        <v>136</v>
      </c>
      <c r="G18" s="35">
        <v>10</v>
      </c>
    </row>
    <row r="19" spans="2:7" ht="12.75">
      <c r="B19" s="28">
        <f t="shared" si="0"/>
        <v>11</v>
      </c>
      <c r="C19" s="61" t="s">
        <v>22</v>
      </c>
      <c r="D19" s="66" t="s">
        <v>23</v>
      </c>
      <c r="E19" s="34">
        <v>2010</v>
      </c>
      <c r="F19" s="34">
        <v>139</v>
      </c>
      <c r="G19" s="35">
        <v>11</v>
      </c>
    </row>
    <row r="20" spans="2:7" ht="12.75">
      <c r="B20" s="28">
        <f t="shared" si="0"/>
        <v>12</v>
      </c>
      <c r="C20" s="61" t="s">
        <v>91</v>
      </c>
      <c r="D20" s="66" t="s">
        <v>14</v>
      </c>
      <c r="E20" s="34">
        <v>2011</v>
      </c>
      <c r="F20" s="34">
        <v>148</v>
      </c>
      <c r="G20" s="35">
        <v>12</v>
      </c>
    </row>
    <row r="21" spans="2:7" ht="12.75">
      <c r="B21" s="28">
        <f t="shared" si="0"/>
        <v>13</v>
      </c>
      <c r="C21" s="61" t="s">
        <v>75</v>
      </c>
      <c r="D21" s="66" t="s">
        <v>76</v>
      </c>
      <c r="E21" s="34">
        <v>2010</v>
      </c>
      <c r="F21" s="34">
        <v>149</v>
      </c>
      <c r="G21" s="35">
        <v>13</v>
      </c>
    </row>
    <row r="22" spans="2:7" ht="12.75">
      <c r="B22" s="28">
        <f t="shared" si="0"/>
        <v>14</v>
      </c>
      <c r="C22" s="61" t="s">
        <v>106</v>
      </c>
      <c r="D22" s="66" t="s">
        <v>12</v>
      </c>
      <c r="E22" s="34">
        <v>2011</v>
      </c>
      <c r="F22" s="34">
        <v>137</v>
      </c>
      <c r="G22" s="35">
        <v>14</v>
      </c>
    </row>
    <row r="23" spans="2:7" ht="12.75">
      <c r="B23" s="28">
        <f t="shared" si="0"/>
        <v>15</v>
      </c>
      <c r="C23" s="61" t="s">
        <v>146</v>
      </c>
      <c r="D23" s="66" t="s">
        <v>145</v>
      </c>
      <c r="E23" s="34">
        <v>2011</v>
      </c>
      <c r="F23" s="34">
        <v>131</v>
      </c>
      <c r="G23" s="35">
        <v>15</v>
      </c>
    </row>
    <row r="24" spans="2:7" ht="12.75">
      <c r="B24" s="28">
        <f t="shared" si="0"/>
        <v>16</v>
      </c>
      <c r="C24" s="61" t="s">
        <v>49</v>
      </c>
      <c r="D24" s="66" t="s">
        <v>48</v>
      </c>
      <c r="E24" s="34">
        <v>2011</v>
      </c>
      <c r="F24" s="34">
        <v>138</v>
      </c>
      <c r="G24" s="35">
        <v>16</v>
      </c>
    </row>
    <row r="25" spans="2:7" ht="12.75">
      <c r="B25" s="28">
        <f t="shared" si="0"/>
        <v>17</v>
      </c>
      <c r="C25" s="61" t="s">
        <v>147</v>
      </c>
      <c r="D25" s="66" t="s">
        <v>148</v>
      </c>
      <c r="E25" s="34">
        <v>2010</v>
      </c>
      <c r="F25" s="34">
        <v>132</v>
      </c>
      <c r="G25" s="35">
        <v>17</v>
      </c>
    </row>
    <row r="26" spans="2:7" ht="12.75">
      <c r="B26" s="28">
        <f t="shared" si="0"/>
        <v>18</v>
      </c>
      <c r="C26" s="61" t="s">
        <v>47</v>
      </c>
      <c r="D26" s="66" t="s">
        <v>48</v>
      </c>
      <c r="E26" s="34">
        <v>2011</v>
      </c>
      <c r="F26" s="34">
        <v>134</v>
      </c>
      <c r="G26" s="35">
        <v>18</v>
      </c>
    </row>
    <row r="27" spans="2:7" ht="12.75">
      <c r="B27" s="28">
        <f t="shared" si="0"/>
        <v>19</v>
      </c>
      <c r="C27" s="61" t="s">
        <v>40</v>
      </c>
      <c r="D27" s="66" t="s">
        <v>12</v>
      </c>
      <c r="E27" s="34">
        <v>2011</v>
      </c>
      <c r="F27" s="34" t="s">
        <v>162</v>
      </c>
      <c r="G27" s="35" t="s">
        <v>162</v>
      </c>
    </row>
    <row r="28" spans="2:7" ht="12.75">
      <c r="B28" s="28">
        <f t="shared" si="0"/>
      </c>
      <c r="C28" s="33"/>
      <c r="D28" s="65"/>
      <c r="E28" s="34"/>
      <c r="F28" s="34"/>
      <c r="G28" s="35"/>
    </row>
    <row r="29" spans="2:7" ht="12.75">
      <c r="B29" s="28">
        <f t="shared" si="0"/>
      </c>
      <c r="C29" s="33"/>
      <c r="D29" s="65"/>
      <c r="E29" s="34"/>
      <c r="F29" s="34"/>
      <c r="G29" s="35"/>
    </row>
    <row r="30" spans="2:7" ht="12.75">
      <c r="B30" s="28">
        <f t="shared" si="0"/>
      </c>
      <c r="C30" s="33"/>
      <c r="D30" s="65"/>
      <c r="E30" s="34"/>
      <c r="F30" s="34"/>
      <c r="G30" s="35"/>
    </row>
    <row r="31" spans="2:7" ht="12.75">
      <c r="B31" s="28">
        <f t="shared" si="0"/>
      </c>
      <c r="C31" s="33"/>
      <c r="D31" s="65"/>
      <c r="E31" s="34"/>
      <c r="F31" s="34"/>
      <c r="G31" s="35"/>
    </row>
    <row r="32" spans="2:7" ht="12.75">
      <c r="B32" s="28">
        <f t="shared" si="0"/>
      </c>
      <c r="C32" s="33"/>
      <c r="D32" s="65"/>
      <c r="E32" s="34"/>
      <c r="F32" s="34"/>
      <c r="G32" s="35"/>
    </row>
    <row r="33" spans="2:7" ht="12.75">
      <c r="B33" s="28">
        <f t="shared" si="0"/>
      </c>
      <c r="C33" s="33"/>
      <c r="D33" s="65"/>
      <c r="E33" s="34"/>
      <c r="F33" s="34"/>
      <c r="G33" s="35"/>
    </row>
    <row r="34" spans="2:7" ht="13.5" thickBot="1">
      <c r="B34" s="29"/>
      <c r="C34" s="36"/>
      <c r="D34" s="67"/>
      <c r="E34" s="37"/>
      <c r="F34" s="37"/>
      <c r="G34" s="38"/>
    </row>
  </sheetData>
  <sheetProtection sheet="1" sort="0" autoFilter="0" pivotTables="0"/>
  <autoFilter ref="C8:G8">
    <sortState ref="C9:G34">
      <sortCondition sortBy="value" ref="G9:G34"/>
    </sortState>
  </autoFilter>
  <mergeCells count="3">
    <mergeCell ref="B2:D2"/>
    <mergeCell ref="E2:G2"/>
    <mergeCell ref="B4:G4"/>
  </mergeCells>
  <printOptions/>
  <pageMargins left="0.3937007874015748" right="0" top="0.5905511811023623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.140625" style="24" customWidth="1"/>
    <col min="2" max="2" width="6.28125" style="24" customWidth="1"/>
    <col min="3" max="3" width="25.7109375" style="24" customWidth="1"/>
    <col min="4" max="4" width="22.8515625" style="24" bestFit="1" customWidth="1"/>
    <col min="5" max="5" width="10.140625" style="24" customWidth="1"/>
    <col min="6" max="7" width="10.7109375" style="24" customWidth="1"/>
    <col min="8" max="16384" width="9.140625" style="24" customWidth="1"/>
  </cols>
  <sheetData>
    <row r="1" ht="7.5" customHeight="1" thickBot="1"/>
    <row r="2" spans="2:7" ht="27" customHeight="1" thickBot="1">
      <c r="B2" s="70" t="s">
        <v>9</v>
      </c>
      <c r="C2" s="71"/>
      <c r="D2" s="71"/>
      <c r="E2" s="71" t="str">
        <f>'04-05'!E2:G2</f>
        <v>40. ročník</v>
      </c>
      <c r="F2" s="71"/>
      <c r="G2" s="72"/>
    </row>
    <row r="3" spans="2:7" ht="3.75" customHeight="1" thickBot="1">
      <c r="B3" s="62"/>
      <c r="C3" s="62"/>
      <c r="D3" s="62"/>
      <c r="E3" s="62"/>
      <c r="F3" s="62"/>
      <c r="G3" s="62"/>
    </row>
    <row r="4" spans="2:7" ht="27" customHeight="1" thickBot="1">
      <c r="B4" s="73" t="s">
        <v>16</v>
      </c>
      <c r="C4" s="74"/>
      <c r="D4" s="74"/>
      <c r="E4" s="74"/>
      <c r="F4" s="74"/>
      <c r="G4" s="75"/>
    </row>
    <row r="5" spans="2:7" ht="4.5" customHeight="1" thickBot="1">
      <c r="B5" s="25"/>
      <c r="C5" s="25"/>
      <c r="D5" s="25"/>
      <c r="E5" s="25"/>
      <c r="F5" s="25"/>
      <c r="G5" s="25"/>
    </row>
    <row r="6" spans="2:9" ht="27" customHeight="1" thickBot="1">
      <c r="B6" s="45"/>
      <c r="C6" s="46" t="str">
        <f>'04-05'!C6</f>
        <v>Chlapci</v>
      </c>
      <c r="D6" s="46" t="str">
        <f>$I$6-5&amp;"  - "</f>
        <v>2013  - </v>
      </c>
      <c r="E6" s="47">
        <f>$I$6-6</f>
        <v>2012</v>
      </c>
      <c r="F6" s="48"/>
      <c r="G6" s="49"/>
      <c r="I6" s="40">
        <f>'04-05'!I6</f>
        <v>2018</v>
      </c>
    </row>
    <row r="7" ht="4.5" customHeight="1" thickBot="1"/>
    <row r="8" spans="2:7" s="26" customFormat="1" ht="22.5" customHeight="1" thickBot="1">
      <c r="B8" s="50" t="s">
        <v>0</v>
      </c>
      <c r="C8" s="51" t="s">
        <v>6</v>
      </c>
      <c r="D8" s="52" t="s">
        <v>1</v>
      </c>
      <c r="E8" s="52" t="s">
        <v>2</v>
      </c>
      <c r="F8" s="52" t="s">
        <v>3</v>
      </c>
      <c r="G8" s="53" t="s">
        <v>8</v>
      </c>
    </row>
    <row r="9" spans="2:7" ht="12.75">
      <c r="B9" s="27">
        <v>1</v>
      </c>
      <c r="C9" s="63" t="s">
        <v>68</v>
      </c>
      <c r="D9" s="64" t="s">
        <v>71</v>
      </c>
      <c r="E9" s="30">
        <v>2012</v>
      </c>
      <c r="F9" s="31">
        <v>129</v>
      </c>
      <c r="G9" s="32">
        <v>1</v>
      </c>
    </row>
    <row r="10" spans="2:7" ht="12.75">
      <c r="B10" s="28">
        <f aca="true" t="shared" si="0" ref="B10:B33">IF(E10&lt;&gt;"",B9+1,"")</f>
        <v>2</v>
      </c>
      <c r="C10" s="61" t="s">
        <v>95</v>
      </c>
      <c r="D10" s="66" t="s">
        <v>94</v>
      </c>
      <c r="E10" s="34">
        <v>2012</v>
      </c>
      <c r="F10" s="34">
        <v>148</v>
      </c>
      <c r="G10" s="35">
        <v>2</v>
      </c>
    </row>
    <row r="11" spans="2:7" ht="12.75">
      <c r="B11" s="28">
        <f t="shared" si="0"/>
        <v>3</v>
      </c>
      <c r="C11" s="61" t="s">
        <v>154</v>
      </c>
      <c r="D11" s="66" t="s">
        <v>153</v>
      </c>
      <c r="E11" s="34">
        <v>2012</v>
      </c>
      <c r="F11" s="34">
        <v>136</v>
      </c>
      <c r="G11" s="35">
        <v>3</v>
      </c>
    </row>
    <row r="12" spans="2:7" ht="12.75">
      <c r="B12" s="28">
        <f t="shared" si="0"/>
        <v>4</v>
      </c>
      <c r="C12" s="33" t="s">
        <v>25</v>
      </c>
      <c r="D12" s="65" t="s">
        <v>26</v>
      </c>
      <c r="E12" s="34">
        <v>2013</v>
      </c>
      <c r="F12" s="34">
        <v>139</v>
      </c>
      <c r="G12" s="35">
        <v>4</v>
      </c>
    </row>
    <row r="13" spans="2:7" ht="12.75">
      <c r="B13" s="28">
        <f t="shared" si="0"/>
        <v>5</v>
      </c>
      <c r="C13" s="61" t="s">
        <v>121</v>
      </c>
      <c r="D13" s="66" t="s">
        <v>12</v>
      </c>
      <c r="E13" s="34">
        <v>2013</v>
      </c>
      <c r="F13" s="34">
        <v>133</v>
      </c>
      <c r="G13" s="35">
        <v>5</v>
      </c>
    </row>
    <row r="14" spans="2:7" ht="12.75">
      <c r="B14" s="28">
        <f t="shared" si="0"/>
        <v>6</v>
      </c>
      <c r="C14" s="61" t="s">
        <v>52</v>
      </c>
      <c r="D14" s="66" t="s">
        <v>14</v>
      </c>
      <c r="E14" s="34">
        <v>2012</v>
      </c>
      <c r="F14" s="34">
        <v>134</v>
      </c>
      <c r="G14" s="35">
        <v>6</v>
      </c>
    </row>
    <row r="15" spans="2:7" ht="12.75">
      <c r="B15" s="28">
        <f t="shared" si="0"/>
        <v>7</v>
      </c>
      <c r="C15" s="61" t="s">
        <v>126</v>
      </c>
      <c r="D15" s="66" t="s">
        <v>42</v>
      </c>
      <c r="E15" s="34">
        <v>2012</v>
      </c>
      <c r="F15" s="34">
        <v>144</v>
      </c>
      <c r="G15" s="35">
        <v>7</v>
      </c>
    </row>
    <row r="16" spans="2:7" ht="12.75">
      <c r="B16" s="28">
        <f t="shared" si="0"/>
        <v>8</v>
      </c>
      <c r="C16" s="61" t="s">
        <v>74</v>
      </c>
      <c r="D16" s="66" t="s">
        <v>46</v>
      </c>
      <c r="E16" s="34">
        <v>2012</v>
      </c>
      <c r="F16" s="34">
        <v>138</v>
      </c>
      <c r="G16" s="35">
        <v>8</v>
      </c>
    </row>
    <row r="17" spans="2:7" ht="12.75">
      <c r="B17" s="28">
        <f t="shared" si="0"/>
        <v>9</v>
      </c>
      <c r="C17" s="61" t="s">
        <v>157</v>
      </c>
      <c r="D17" s="66" t="s">
        <v>14</v>
      </c>
      <c r="E17" s="34">
        <v>2013</v>
      </c>
      <c r="F17" s="34">
        <v>141</v>
      </c>
      <c r="G17" s="35">
        <v>9</v>
      </c>
    </row>
    <row r="18" spans="2:7" ht="12.75">
      <c r="B18" s="28">
        <f t="shared" si="0"/>
        <v>10</v>
      </c>
      <c r="C18" s="61" t="s">
        <v>19</v>
      </c>
      <c r="D18" s="66" t="s">
        <v>12</v>
      </c>
      <c r="E18" s="34">
        <v>2013</v>
      </c>
      <c r="F18" s="34">
        <v>147</v>
      </c>
      <c r="G18" s="35">
        <v>10</v>
      </c>
    </row>
    <row r="19" spans="2:7" ht="12.75">
      <c r="B19" s="28">
        <f t="shared" si="0"/>
        <v>11</v>
      </c>
      <c r="C19" s="61" t="s">
        <v>131</v>
      </c>
      <c r="D19" s="66" t="s">
        <v>46</v>
      </c>
      <c r="E19" s="34">
        <v>2013</v>
      </c>
      <c r="F19" s="34">
        <v>149</v>
      </c>
      <c r="G19" s="35">
        <v>11</v>
      </c>
    </row>
    <row r="20" spans="2:7" ht="12.75">
      <c r="B20" s="28">
        <f t="shared" si="0"/>
        <v>12</v>
      </c>
      <c r="C20" s="61" t="s">
        <v>125</v>
      </c>
      <c r="D20" s="66" t="s">
        <v>42</v>
      </c>
      <c r="E20" s="34">
        <v>2012</v>
      </c>
      <c r="F20" s="34">
        <v>135</v>
      </c>
      <c r="G20" s="35">
        <v>12</v>
      </c>
    </row>
    <row r="21" spans="2:7" ht="12.75">
      <c r="B21" s="28">
        <f t="shared" si="0"/>
        <v>13</v>
      </c>
      <c r="C21" s="61" t="s">
        <v>83</v>
      </c>
      <c r="D21" s="66" t="s">
        <v>12</v>
      </c>
      <c r="E21" s="34">
        <v>2013</v>
      </c>
      <c r="F21" s="34">
        <v>142</v>
      </c>
      <c r="G21" s="35">
        <v>13</v>
      </c>
    </row>
    <row r="22" spans="2:7" ht="12.75">
      <c r="B22" s="28">
        <f t="shared" si="0"/>
        <v>14</v>
      </c>
      <c r="C22" s="61" t="s">
        <v>84</v>
      </c>
      <c r="D22" s="66" t="s">
        <v>85</v>
      </c>
      <c r="E22" s="34">
        <v>2013</v>
      </c>
      <c r="F22" s="34">
        <v>137</v>
      </c>
      <c r="G22" s="35">
        <v>14</v>
      </c>
    </row>
    <row r="23" spans="2:7" ht="12.75">
      <c r="B23" s="28">
        <f t="shared" si="0"/>
        <v>15</v>
      </c>
      <c r="C23" s="61" t="s">
        <v>112</v>
      </c>
      <c r="D23" s="66" t="s">
        <v>12</v>
      </c>
      <c r="E23" s="34">
        <v>2013</v>
      </c>
      <c r="F23" s="34" t="s">
        <v>162</v>
      </c>
      <c r="G23" s="35" t="s">
        <v>162</v>
      </c>
    </row>
    <row r="24" spans="2:7" ht="12.75">
      <c r="B24" s="28">
        <f t="shared" si="0"/>
      </c>
      <c r="C24" s="33"/>
      <c r="D24" s="65"/>
      <c r="E24" s="34"/>
      <c r="F24" s="34"/>
      <c r="G24" s="35"/>
    </row>
    <row r="25" spans="2:7" ht="12.75">
      <c r="B25" s="28">
        <f t="shared" si="0"/>
      </c>
      <c r="C25" s="33"/>
      <c r="D25" s="65"/>
      <c r="E25" s="34"/>
      <c r="F25" s="34"/>
      <c r="G25" s="35"/>
    </row>
    <row r="26" spans="2:7" ht="12.75">
      <c r="B26" s="28">
        <f t="shared" si="0"/>
      </c>
      <c r="C26" s="33"/>
      <c r="D26" s="65"/>
      <c r="E26" s="34"/>
      <c r="F26" s="34"/>
      <c r="G26" s="35"/>
    </row>
    <row r="27" spans="2:7" ht="12.75">
      <c r="B27" s="28">
        <f t="shared" si="0"/>
      </c>
      <c r="C27" s="41"/>
      <c r="D27" s="65"/>
      <c r="E27" s="42"/>
      <c r="F27" s="34"/>
      <c r="G27" s="35"/>
    </row>
    <row r="28" spans="2:7" ht="12.75">
      <c r="B28" s="28">
        <f t="shared" si="0"/>
      </c>
      <c r="C28" s="33"/>
      <c r="D28" s="65"/>
      <c r="E28" s="34"/>
      <c r="F28" s="34"/>
      <c r="G28" s="35"/>
    </row>
    <row r="29" spans="2:7" ht="12.75">
      <c r="B29" s="28">
        <f t="shared" si="0"/>
      </c>
      <c r="C29" s="33"/>
      <c r="D29" s="65"/>
      <c r="E29" s="34"/>
      <c r="F29" s="34"/>
      <c r="G29" s="35"/>
    </row>
    <row r="30" spans="2:7" ht="12.75">
      <c r="B30" s="28">
        <f t="shared" si="0"/>
      </c>
      <c r="C30" s="33"/>
      <c r="D30" s="65"/>
      <c r="E30" s="34"/>
      <c r="F30" s="34"/>
      <c r="G30" s="35"/>
    </row>
    <row r="31" spans="2:7" ht="12.75">
      <c r="B31" s="28">
        <f t="shared" si="0"/>
      </c>
      <c r="C31" s="33"/>
      <c r="D31" s="65"/>
      <c r="E31" s="34"/>
      <c r="F31" s="34"/>
      <c r="G31" s="35"/>
    </row>
    <row r="32" spans="2:7" ht="12.75">
      <c r="B32" s="28">
        <f t="shared" si="0"/>
      </c>
      <c r="C32" s="33"/>
      <c r="D32" s="65"/>
      <c r="E32" s="34"/>
      <c r="F32" s="34"/>
      <c r="G32" s="35"/>
    </row>
    <row r="33" spans="2:7" ht="12.75">
      <c r="B33" s="28">
        <f t="shared" si="0"/>
      </c>
      <c r="C33" s="33"/>
      <c r="D33" s="65"/>
      <c r="E33" s="34"/>
      <c r="F33" s="34"/>
      <c r="G33" s="35"/>
    </row>
    <row r="34" spans="2:7" ht="13.5" thickBot="1">
      <c r="B34" s="29"/>
      <c r="C34" s="36"/>
      <c r="D34" s="67"/>
      <c r="E34" s="37"/>
      <c r="F34" s="37"/>
      <c r="G34" s="38"/>
    </row>
  </sheetData>
  <sheetProtection sheet="1" sort="0" autoFilter="0" pivotTables="0"/>
  <autoFilter ref="C8:G8">
    <sortState ref="C9:G34">
      <sortCondition sortBy="value" ref="G9:G34"/>
    </sortState>
  </autoFilter>
  <mergeCells count="3">
    <mergeCell ref="B2:D2"/>
    <mergeCell ref="E2:G2"/>
    <mergeCell ref="B4:G4"/>
  </mergeCells>
  <printOptions/>
  <pageMargins left="0.3937007874015748" right="0" top="0.5905511811023623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140625" style="24" customWidth="1"/>
    <col min="2" max="2" width="10.7109375" style="24" customWidth="1"/>
    <col min="3" max="3" width="25.7109375" style="24" customWidth="1"/>
    <col min="4" max="4" width="18.7109375" style="24" customWidth="1"/>
    <col min="5" max="5" width="15.7109375" style="24" customWidth="1"/>
    <col min="6" max="7" width="10.7109375" style="24" customWidth="1"/>
    <col min="8" max="16384" width="9.140625" style="24" customWidth="1"/>
  </cols>
  <sheetData>
    <row r="1" ht="7.5" customHeight="1" thickBot="1"/>
    <row r="2" spans="2:7" ht="27" customHeight="1" thickBot="1">
      <c r="B2" s="70" t="s">
        <v>9</v>
      </c>
      <c r="C2" s="71"/>
      <c r="D2" s="71"/>
      <c r="E2" s="71" t="str">
        <f>'04-05'!E2:G2</f>
        <v>40. ročník</v>
      </c>
      <c r="F2" s="71"/>
      <c r="G2" s="72"/>
    </row>
    <row r="3" spans="2:7" ht="3.75" customHeight="1" thickBot="1">
      <c r="B3" s="62"/>
      <c r="C3" s="62"/>
      <c r="D3" s="62"/>
      <c r="E3" s="62"/>
      <c r="F3" s="62"/>
      <c r="G3" s="62"/>
    </row>
    <row r="4" spans="2:7" ht="27" customHeight="1" thickBot="1">
      <c r="B4" s="73" t="s">
        <v>16</v>
      </c>
      <c r="C4" s="74"/>
      <c r="D4" s="74"/>
      <c r="E4" s="74"/>
      <c r="F4" s="74"/>
      <c r="G4" s="75"/>
    </row>
    <row r="5" spans="2:7" ht="4.5" customHeight="1" thickBot="1">
      <c r="B5" s="25"/>
      <c r="C5" s="25"/>
      <c r="D5" s="25"/>
      <c r="E5" s="25"/>
      <c r="F5" s="25"/>
      <c r="G5" s="25"/>
    </row>
    <row r="6" spans="2:9" ht="27" customHeight="1" thickBot="1">
      <c r="B6" s="45"/>
      <c r="C6" s="46" t="str">
        <f>'04-05'!C6</f>
        <v>Chlapci</v>
      </c>
      <c r="D6" s="46" t="str">
        <f>$I$6-3&amp;"  - "</f>
        <v>2015  - </v>
      </c>
      <c r="E6" s="47">
        <f>$I$6-4</f>
        <v>2014</v>
      </c>
      <c r="F6" s="48"/>
      <c r="G6" s="49"/>
      <c r="I6" s="40">
        <f>'04-05'!I6</f>
        <v>2018</v>
      </c>
    </row>
    <row r="7" ht="4.5" customHeight="1" thickBot="1"/>
    <row r="8" spans="2:7" s="26" customFormat="1" ht="22.5" customHeight="1" thickBot="1">
      <c r="B8" s="50" t="s">
        <v>0</v>
      </c>
      <c r="C8" s="51" t="s">
        <v>6</v>
      </c>
      <c r="D8" s="52" t="s">
        <v>1</v>
      </c>
      <c r="E8" s="52" t="s">
        <v>2</v>
      </c>
      <c r="F8" s="52" t="s">
        <v>3</v>
      </c>
      <c r="G8" s="53" t="s">
        <v>8</v>
      </c>
    </row>
    <row r="9" spans="2:7" ht="12.75">
      <c r="B9" s="27">
        <v>1</v>
      </c>
      <c r="C9" s="69" t="s">
        <v>13</v>
      </c>
      <c r="D9" s="68" t="s">
        <v>14</v>
      </c>
      <c r="E9" s="30">
        <v>2014</v>
      </c>
      <c r="F9" s="31">
        <v>135</v>
      </c>
      <c r="G9" s="32">
        <v>1</v>
      </c>
    </row>
    <row r="10" spans="2:7" ht="12.75">
      <c r="B10" s="28">
        <f aca="true" t="shared" si="0" ref="B10:B33">IF(E10&lt;&gt;"",B9+1,"")</f>
        <v>2</v>
      </c>
      <c r="C10" s="61" t="s">
        <v>50</v>
      </c>
      <c r="D10" s="66" t="s">
        <v>51</v>
      </c>
      <c r="E10" s="34">
        <v>2015</v>
      </c>
      <c r="F10" s="34">
        <v>148</v>
      </c>
      <c r="G10" s="35">
        <v>2</v>
      </c>
    </row>
    <row r="11" spans="2:7" ht="12.75">
      <c r="B11" s="28">
        <f t="shared" si="0"/>
        <v>3</v>
      </c>
      <c r="C11" s="61" t="s">
        <v>118</v>
      </c>
      <c r="D11" s="66" t="s">
        <v>12</v>
      </c>
      <c r="E11" s="34">
        <v>2014</v>
      </c>
      <c r="F11" s="34">
        <v>141</v>
      </c>
      <c r="G11" s="35">
        <v>3</v>
      </c>
    </row>
    <row r="12" spans="2:7" ht="12.75">
      <c r="B12" s="28">
        <f t="shared" si="0"/>
        <v>4</v>
      </c>
      <c r="C12" s="61" t="s">
        <v>114</v>
      </c>
      <c r="D12" s="66" t="s">
        <v>115</v>
      </c>
      <c r="E12" s="34">
        <v>2014</v>
      </c>
      <c r="F12" s="34">
        <v>139</v>
      </c>
      <c r="G12" s="35">
        <v>4</v>
      </c>
    </row>
    <row r="13" spans="2:7" ht="12.75">
      <c r="B13" s="28">
        <f t="shared" si="0"/>
        <v>5</v>
      </c>
      <c r="C13" s="61" t="s">
        <v>102</v>
      </c>
      <c r="D13" s="66" t="s">
        <v>14</v>
      </c>
      <c r="E13" s="34">
        <v>2014</v>
      </c>
      <c r="F13" s="34">
        <v>134</v>
      </c>
      <c r="G13" s="35">
        <v>5</v>
      </c>
    </row>
    <row r="14" spans="2:7" ht="12.75">
      <c r="B14" s="28">
        <f t="shared" si="0"/>
        <v>6</v>
      </c>
      <c r="C14" s="61" t="s">
        <v>129</v>
      </c>
      <c r="D14" s="66" t="s">
        <v>128</v>
      </c>
      <c r="E14" s="34">
        <v>2014</v>
      </c>
      <c r="F14" s="34">
        <v>142</v>
      </c>
      <c r="G14" s="35">
        <v>6</v>
      </c>
    </row>
    <row r="15" spans="2:7" ht="12.75">
      <c r="B15" s="28">
        <f t="shared" si="0"/>
        <v>7</v>
      </c>
      <c r="C15" s="61" t="s">
        <v>161</v>
      </c>
      <c r="D15" s="66" t="s">
        <v>12</v>
      </c>
      <c r="E15" s="34">
        <v>2014</v>
      </c>
      <c r="F15" s="34">
        <v>144</v>
      </c>
      <c r="G15" s="35">
        <v>7</v>
      </c>
    </row>
    <row r="16" spans="2:7" ht="12.75">
      <c r="B16" s="28">
        <f t="shared" si="0"/>
        <v>8</v>
      </c>
      <c r="C16" s="61" t="s">
        <v>101</v>
      </c>
      <c r="D16" s="66" t="s">
        <v>14</v>
      </c>
      <c r="E16" s="34">
        <v>2014</v>
      </c>
      <c r="F16" s="34">
        <v>138</v>
      </c>
      <c r="G16" s="35">
        <v>8</v>
      </c>
    </row>
    <row r="17" spans="2:7" ht="12.75">
      <c r="B17" s="28">
        <f t="shared" si="0"/>
        <v>9</v>
      </c>
      <c r="C17" s="61" t="s">
        <v>33</v>
      </c>
      <c r="D17" s="66" t="s">
        <v>12</v>
      </c>
      <c r="E17" s="34">
        <v>2014</v>
      </c>
      <c r="F17" s="34">
        <v>137</v>
      </c>
      <c r="G17" s="35">
        <v>9</v>
      </c>
    </row>
    <row r="18" spans="2:7" ht="12.75">
      <c r="B18" s="28">
        <f t="shared" si="0"/>
        <v>10</v>
      </c>
      <c r="C18" s="61" t="s">
        <v>159</v>
      </c>
      <c r="D18" s="66" t="s">
        <v>145</v>
      </c>
      <c r="E18" s="34">
        <v>2015</v>
      </c>
      <c r="F18" s="34">
        <v>146</v>
      </c>
      <c r="G18" s="35">
        <v>10</v>
      </c>
    </row>
    <row r="19" spans="2:7" ht="12.75">
      <c r="B19" s="28">
        <f t="shared" si="0"/>
        <v>11</v>
      </c>
      <c r="C19" s="61" t="s">
        <v>160</v>
      </c>
      <c r="D19" s="66" t="s">
        <v>14</v>
      </c>
      <c r="E19" s="34">
        <v>2014</v>
      </c>
      <c r="F19" s="34">
        <v>147</v>
      </c>
      <c r="G19" s="35">
        <v>11</v>
      </c>
    </row>
    <row r="20" spans="2:7" ht="12.75">
      <c r="B20" s="28">
        <f t="shared" si="0"/>
        <v>12</v>
      </c>
      <c r="C20" s="61" t="s">
        <v>17</v>
      </c>
      <c r="D20" s="66" t="s">
        <v>12</v>
      </c>
      <c r="E20" s="34">
        <v>2014</v>
      </c>
      <c r="F20" s="34">
        <v>132</v>
      </c>
      <c r="G20" s="35">
        <v>12</v>
      </c>
    </row>
    <row r="21" spans="2:7" ht="12.75">
      <c r="B21" s="28">
        <f t="shared" si="0"/>
        <v>13</v>
      </c>
      <c r="C21" s="61" t="s">
        <v>122</v>
      </c>
      <c r="D21" s="66" t="s">
        <v>123</v>
      </c>
      <c r="E21" s="34">
        <v>2014</v>
      </c>
      <c r="F21" s="34">
        <v>129</v>
      </c>
      <c r="G21" s="35">
        <v>13</v>
      </c>
    </row>
    <row r="22" spans="2:7" ht="12.75">
      <c r="B22" s="28">
        <f t="shared" si="0"/>
        <v>14</v>
      </c>
      <c r="C22" s="61" t="s">
        <v>132</v>
      </c>
      <c r="D22" s="66" t="s">
        <v>133</v>
      </c>
      <c r="E22" s="34">
        <v>2015</v>
      </c>
      <c r="F22" s="34">
        <v>143</v>
      </c>
      <c r="G22" s="35">
        <v>14</v>
      </c>
    </row>
    <row r="23" spans="2:7" ht="12.75">
      <c r="B23" s="28">
        <f t="shared" si="0"/>
        <v>15</v>
      </c>
      <c r="C23" s="61" t="s">
        <v>151</v>
      </c>
      <c r="D23" s="66" t="s">
        <v>14</v>
      </c>
      <c r="E23" s="34">
        <v>2015</v>
      </c>
      <c r="F23" s="34">
        <v>149</v>
      </c>
      <c r="G23" s="35">
        <v>15</v>
      </c>
    </row>
    <row r="24" spans="2:7" ht="12.75">
      <c r="B24" s="28">
        <f t="shared" si="0"/>
        <v>16</v>
      </c>
      <c r="C24" s="61" t="s">
        <v>77</v>
      </c>
      <c r="D24" s="66" t="s">
        <v>78</v>
      </c>
      <c r="E24" s="34">
        <v>2015</v>
      </c>
      <c r="F24" s="34">
        <v>131</v>
      </c>
      <c r="G24" s="35">
        <v>16</v>
      </c>
    </row>
    <row r="25" spans="2:7" ht="12.75">
      <c r="B25" s="28">
        <f t="shared" si="0"/>
        <v>17</v>
      </c>
      <c r="C25" s="61" t="s">
        <v>107</v>
      </c>
      <c r="D25" s="66" t="s">
        <v>12</v>
      </c>
      <c r="E25" s="34">
        <v>2014</v>
      </c>
      <c r="F25" s="34">
        <v>133</v>
      </c>
      <c r="G25" s="35">
        <v>17</v>
      </c>
    </row>
    <row r="26" spans="2:7" ht="12.75">
      <c r="B26" s="28">
        <f t="shared" si="0"/>
        <v>18</v>
      </c>
      <c r="C26" s="33" t="s">
        <v>11</v>
      </c>
      <c r="D26" s="65" t="s">
        <v>12</v>
      </c>
      <c r="E26" s="34">
        <v>2015</v>
      </c>
      <c r="F26" s="34">
        <v>130</v>
      </c>
      <c r="G26" s="35">
        <v>18</v>
      </c>
    </row>
    <row r="27" spans="2:7" ht="12.75">
      <c r="B27" s="28">
        <f t="shared" si="0"/>
        <v>19</v>
      </c>
      <c r="C27" s="61" t="s">
        <v>15</v>
      </c>
      <c r="D27" s="66" t="s">
        <v>12</v>
      </c>
      <c r="E27" s="34">
        <v>2015</v>
      </c>
      <c r="F27" s="34">
        <v>136</v>
      </c>
      <c r="G27" s="35">
        <v>19</v>
      </c>
    </row>
    <row r="28" spans="2:7" ht="12.75">
      <c r="B28" s="28">
        <f t="shared" si="0"/>
        <v>20</v>
      </c>
      <c r="C28" s="61" t="s">
        <v>137</v>
      </c>
      <c r="D28" s="66" t="s">
        <v>14</v>
      </c>
      <c r="E28" s="34">
        <v>2015</v>
      </c>
      <c r="F28" s="34">
        <v>145</v>
      </c>
      <c r="G28" s="35">
        <v>20</v>
      </c>
    </row>
    <row r="29" spans="2:7" ht="12.75">
      <c r="B29" s="28">
        <f t="shared" si="0"/>
      </c>
      <c r="C29" s="33"/>
      <c r="D29" s="65"/>
      <c r="E29" s="34"/>
      <c r="F29" s="34"/>
      <c r="G29" s="35"/>
    </row>
    <row r="30" spans="2:7" ht="12.75">
      <c r="B30" s="28">
        <f t="shared" si="0"/>
      </c>
      <c r="C30" s="33"/>
      <c r="D30" s="65"/>
      <c r="E30" s="34"/>
      <c r="F30" s="34"/>
      <c r="G30" s="35"/>
    </row>
    <row r="31" spans="2:7" ht="12.75">
      <c r="B31" s="28">
        <f t="shared" si="0"/>
      </c>
      <c r="C31" s="33"/>
      <c r="D31" s="65"/>
      <c r="E31" s="34"/>
      <c r="F31" s="34"/>
      <c r="G31" s="35"/>
    </row>
    <row r="32" spans="2:7" ht="12.75">
      <c r="B32" s="28">
        <f t="shared" si="0"/>
      </c>
      <c r="C32" s="33"/>
      <c r="D32" s="65"/>
      <c r="E32" s="34"/>
      <c r="F32" s="34"/>
      <c r="G32" s="35"/>
    </row>
    <row r="33" spans="2:7" ht="12.75">
      <c r="B33" s="28">
        <f t="shared" si="0"/>
      </c>
      <c r="C33" s="33"/>
      <c r="D33" s="65"/>
      <c r="E33" s="34"/>
      <c r="F33" s="34"/>
      <c r="G33" s="35"/>
    </row>
    <row r="34" spans="2:7" ht="13.5" thickBot="1">
      <c r="B34" s="29"/>
      <c r="C34" s="36"/>
      <c r="D34" s="67"/>
      <c r="E34" s="37"/>
      <c r="F34" s="37"/>
      <c r="G34" s="38"/>
    </row>
  </sheetData>
  <sheetProtection sheet="1" sort="0" autoFilter="0" pivotTables="0"/>
  <autoFilter ref="C8:G8">
    <sortState ref="C9:G34">
      <sortCondition sortBy="value" ref="G9:G34"/>
    </sortState>
  </autoFilter>
  <mergeCells count="3">
    <mergeCell ref="B2:D2"/>
    <mergeCell ref="E2:G2"/>
    <mergeCell ref="B4:G4"/>
  </mergeCells>
  <printOptions/>
  <pageMargins left="0.3937007874015748" right="0" top="0.5905511811023623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I42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9" sqref="C9"/>
    </sheetView>
  </sheetViews>
  <sheetFormatPr defaultColWidth="9.140625" defaultRowHeight="12.75"/>
  <cols>
    <col min="1" max="1" width="3.140625" style="24" customWidth="1"/>
    <col min="2" max="2" width="8.140625" style="24" customWidth="1"/>
    <col min="3" max="3" width="25.7109375" style="24" customWidth="1"/>
    <col min="4" max="4" width="21.8515625" style="24" bestFit="1" customWidth="1"/>
    <col min="5" max="5" width="13.421875" style="24" customWidth="1"/>
    <col min="6" max="6" width="10.7109375" style="24" customWidth="1"/>
    <col min="7" max="7" width="11.421875" style="24" customWidth="1"/>
    <col min="8" max="16384" width="9.140625" style="24" customWidth="1"/>
  </cols>
  <sheetData>
    <row r="1" ht="7.5" customHeight="1" thickBot="1"/>
    <row r="2" spans="2:7" ht="27" customHeight="1" thickBot="1">
      <c r="B2" s="70" t="s">
        <v>9</v>
      </c>
      <c r="C2" s="71"/>
      <c r="D2" s="71"/>
      <c r="E2" s="71" t="str">
        <f>'04-05'!E2:G2</f>
        <v>40. ročník</v>
      </c>
      <c r="F2" s="71"/>
      <c r="G2" s="72"/>
    </row>
    <row r="3" spans="2:7" ht="3.75" customHeight="1" thickBot="1">
      <c r="B3" s="62"/>
      <c r="C3" s="62"/>
      <c r="D3" s="62"/>
      <c r="E3" s="62"/>
      <c r="F3" s="62"/>
      <c r="G3" s="62"/>
    </row>
    <row r="4" spans="2:7" ht="27" customHeight="1" thickBot="1">
      <c r="B4" s="73" t="s">
        <v>16</v>
      </c>
      <c r="C4" s="74"/>
      <c r="D4" s="74"/>
      <c r="E4" s="74"/>
      <c r="F4" s="74"/>
      <c r="G4" s="75"/>
    </row>
    <row r="5" spans="2:6" ht="4.5" customHeight="1" thickBot="1">
      <c r="B5" s="25"/>
      <c r="C5" s="25"/>
      <c r="D5" s="25"/>
      <c r="E5" s="25"/>
      <c r="F5" s="25"/>
    </row>
    <row r="6" spans="2:9" ht="27" customHeight="1" thickBot="1">
      <c r="B6" s="45"/>
      <c r="C6" s="46" t="str">
        <f>'04-05'!C6</f>
        <v>Chlapci</v>
      </c>
      <c r="D6" s="77" t="str">
        <f>" a dívky "&amp;$I$6-2&amp;"  a mladší"</f>
        <v> a dívky 2016  a mladší</v>
      </c>
      <c r="E6" s="77"/>
      <c r="F6" s="77"/>
      <c r="G6" s="49"/>
      <c r="I6" s="40">
        <f>'04-05'!I6</f>
        <v>2018</v>
      </c>
    </row>
    <row r="7" ht="4.5" customHeight="1" thickBot="1"/>
    <row r="8" spans="2:7" s="43" customFormat="1" ht="22.5" customHeight="1" thickBot="1">
      <c r="B8" s="54" t="s">
        <v>0</v>
      </c>
      <c r="C8" s="55" t="s">
        <v>6</v>
      </c>
      <c r="D8" s="56" t="s">
        <v>1</v>
      </c>
      <c r="E8" s="56" t="s">
        <v>2</v>
      </c>
      <c r="F8" s="56" t="s">
        <v>3</v>
      </c>
      <c r="G8" s="57" t="s">
        <v>8</v>
      </c>
    </row>
    <row r="9" spans="2:7" ht="12.75">
      <c r="B9" s="27">
        <v>1</v>
      </c>
      <c r="C9" s="63" t="s">
        <v>164</v>
      </c>
      <c r="D9" s="64" t="s">
        <v>12</v>
      </c>
      <c r="E9" s="30">
        <v>2016</v>
      </c>
      <c r="F9" s="31"/>
      <c r="G9" s="32"/>
    </row>
    <row r="10" spans="2:7" ht="12.75">
      <c r="B10" s="28">
        <f aca="true" t="shared" si="0" ref="B10:B42">IF(E10&lt;&gt;"",B9+1,"")</f>
        <v>2</v>
      </c>
      <c r="C10" s="33" t="s">
        <v>18</v>
      </c>
      <c r="D10" s="65" t="s">
        <v>12</v>
      </c>
      <c r="E10" s="34">
        <v>2016</v>
      </c>
      <c r="F10" s="34"/>
      <c r="G10" s="35"/>
    </row>
    <row r="11" spans="2:7" ht="12.75">
      <c r="B11" s="28">
        <f t="shared" si="0"/>
        <v>3</v>
      </c>
      <c r="C11" s="61" t="s">
        <v>32</v>
      </c>
      <c r="D11" s="66" t="s">
        <v>12</v>
      </c>
      <c r="E11" s="34">
        <v>2016</v>
      </c>
      <c r="F11" s="34"/>
      <c r="G11" s="35"/>
    </row>
    <row r="12" spans="2:7" ht="12.75">
      <c r="B12" s="28">
        <f t="shared" si="0"/>
        <v>4</v>
      </c>
      <c r="C12" s="61" t="s">
        <v>35</v>
      </c>
      <c r="D12" s="66" t="s">
        <v>12</v>
      </c>
      <c r="E12" s="34">
        <v>2016</v>
      </c>
      <c r="F12" s="34"/>
      <c r="G12" s="35"/>
    </row>
    <row r="13" spans="2:7" ht="12.75">
      <c r="B13" s="28">
        <f t="shared" si="0"/>
        <v>5</v>
      </c>
      <c r="C13" s="61" t="s">
        <v>45</v>
      </c>
      <c r="D13" s="66" t="s">
        <v>46</v>
      </c>
      <c r="E13" s="34">
        <v>2017</v>
      </c>
      <c r="F13" s="34"/>
      <c r="G13" s="35"/>
    </row>
    <row r="14" spans="2:7" ht="12.75">
      <c r="B14" s="28">
        <f t="shared" si="0"/>
        <v>6</v>
      </c>
      <c r="C14" s="61" t="s">
        <v>55</v>
      </c>
      <c r="D14" s="66" t="s">
        <v>51</v>
      </c>
      <c r="E14" s="34">
        <v>2017</v>
      </c>
      <c r="F14" s="34"/>
      <c r="G14" s="35"/>
    </row>
    <row r="15" spans="2:7" ht="12.75">
      <c r="B15" s="28">
        <f t="shared" si="0"/>
        <v>7</v>
      </c>
      <c r="C15" s="61" t="s">
        <v>63</v>
      </c>
      <c r="D15" s="66" t="s">
        <v>62</v>
      </c>
      <c r="E15" s="34">
        <v>2017</v>
      </c>
      <c r="F15" s="34"/>
      <c r="G15" s="35"/>
    </row>
    <row r="16" spans="2:7" ht="12.75">
      <c r="B16" s="28">
        <f t="shared" si="0"/>
        <v>8</v>
      </c>
      <c r="C16" s="61" t="s">
        <v>69</v>
      </c>
      <c r="D16" s="66" t="s">
        <v>12</v>
      </c>
      <c r="E16" s="34">
        <v>2016</v>
      </c>
      <c r="F16" s="34"/>
      <c r="G16" s="35"/>
    </row>
    <row r="17" spans="2:7" ht="12.75">
      <c r="B17" s="28">
        <f t="shared" si="0"/>
        <v>9</v>
      </c>
      <c r="C17" s="61" t="s">
        <v>70</v>
      </c>
      <c r="D17" s="66" t="s">
        <v>71</v>
      </c>
      <c r="E17" s="34">
        <v>2016</v>
      </c>
      <c r="F17" s="34"/>
      <c r="G17" s="35"/>
    </row>
    <row r="18" spans="2:7" ht="12.75">
      <c r="B18" s="28">
        <f t="shared" si="0"/>
        <v>10</v>
      </c>
      <c r="C18" s="61" t="s">
        <v>72</v>
      </c>
      <c r="D18" s="66" t="s">
        <v>73</v>
      </c>
      <c r="E18" s="34">
        <v>2016</v>
      </c>
      <c r="F18" s="34"/>
      <c r="G18" s="35"/>
    </row>
    <row r="19" spans="2:7" ht="12.75">
      <c r="B19" s="28">
        <f t="shared" si="0"/>
        <v>11</v>
      </c>
      <c r="C19" s="61" t="s">
        <v>81</v>
      </c>
      <c r="D19" s="66" t="s">
        <v>12</v>
      </c>
      <c r="E19" s="34">
        <v>2016</v>
      </c>
      <c r="F19" s="34"/>
      <c r="G19" s="35"/>
    </row>
    <row r="20" spans="2:7" ht="12.75">
      <c r="B20" s="28">
        <f t="shared" si="0"/>
        <v>12</v>
      </c>
      <c r="C20" s="61" t="s">
        <v>82</v>
      </c>
      <c r="D20" s="66" t="s">
        <v>12</v>
      </c>
      <c r="E20" s="34">
        <v>2016</v>
      </c>
      <c r="F20" s="34"/>
      <c r="G20" s="35"/>
    </row>
    <row r="21" spans="2:7" ht="12.75">
      <c r="B21" s="28">
        <f t="shared" si="0"/>
        <v>13</v>
      </c>
      <c r="C21" s="61" t="s">
        <v>92</v>
      </c>
      <c r="D21" s="66" t="s">
        <v>93</v>
      </c>
      <c r="E21" s="34">
        <v>2016</v>
      </c>
      <c r="F21" s="34"/>
      <c r="G21" s="35"/>
    </row>
    <row r="22" spans="2:7" ht="12.75">
      <c r="B22" s="28">
        <f t="shared" si="0"/>
        <v>14</v>
      </c>
      <c r="C22" s="61" t="s">
        <v>98</v>
      </c>
      <c r="D22" s="66" t="s">
        <v>99</v>
      </c>
      <c r="E22" s="34">
        <v>2016</v>
      </c>
      <c r="F22" s="34"/>
      <c r="G22" s="35"/>
    </row>
    <row r="23" spans="2:7" ht="12.75">
      <c r="B23" s="28">
        <f t="shared" si="0"/>
        <v>15</v>
      </c>
      <c r="C23" s="61" t="s">
        <v>100</v>
      </c>
      <c r="D23" s="66" t="s">
        <v>14</v>
      </c>
      <c r="E23" s="34">
        <v>2016</v>
      </c>
      <c r="F23" s="34"/>
      <c r="G23" s="35"/>
    </row>
    <row r="24" spans="2:7" ht="12.75">
      <c r="B24" s="28">
        <f t="shared" si="0"/>
        <v>16</v>
      </c>
      <c r="C24" s="61" t="s">
        <v>103</v>
      </c>
      <c r="D24" s="66" t="s">
        <v>14</v>
      </c>
      <c r="E24" s="34">
        <v>2017</v>
      </c>
      <c r="F24" s="34"/>
      <c r="G24" s="35"/>
    </row>
    <row r="25" spans="2:7" ht="12.75">
      <c r="B25" s="28">
        <f t="shared" si="0"/>
        <v>17</v>
      </c>
      <c r="C25" s="61" t="s">
        <v>105</v>
      </c>
      <c r="D25" s="66" t="s">
        <v>12</v>
      </c>
      <c r="E25" s="34">
        <v>2016</v>
      </c>
      <c r="F25" s="34"/>
      <c r="G25" s="35"/>
    </row>
    <row r="26" spans="2:7" ht="12.75">
      <c r="B26" s="28">
        <f t="shared" si="0"/>
        <v>18</v>
      </c>
      <c r="C26" s="61" t="s">
        <v>109</v>
      </c>
      <c r="D26" s="66" t="s">
        <v>71</v>
      </c>
      <c r="E26" s="34">
        <v>2016</v>
      </c>
      <c r="F26" s="34"/>
      <c r="G26" s="35"/>
    </row>
    <row r="27" spans="2:7" ht="12.75">
      <c r="B27" s="28">
        <f t="shared" si="0"/>
        <v>19</v>
      </c>
      <c r="C27" s="61" t="s">
        <v>110</v>
      </c>
      <c r="D27" s="66" t="s">
        <v>111</v>
      </c>
      <c r="E27" s="34">
        <v>2016</v>
      </c>
      <c r="F27" s="34"/>
      <c r="G27" s="35"/>
    </row>
    <row r="28" spans="2:7" ht="12.75">
      <c r="B28" s="28">
        <f t="shared" si="0"/>
        <v>20</v>
      </c>
      <c r="C28" s="61" t="s">
        <v>113</v>
      </c>
      <c r="D28" s="66" t="s">
        <v>12</v>
      </c>
      <c r="E28" s="34">
        <v>2016</v>
      </c>
      <c r="F28" s="34"/>
      <c r="G28" s="35"/>
    </row>
    <row r="29" spans="2:7" ht="12.75">
      <c r="B29" s="28">
        <f t="shared" si="0"/>
        <v>21</v>
      </c>
      <c r="C29" s="61" t="s">
        <v>117</v>
      </c>
      <c r="D29" s="66" t="s">
        <v>115</v>
      </c>
      <c r="E29" s="34">
        <v>2017</v>
      </c>
      <c r="F29" s="34"/>
      <c r="G29" s="35"/>
    </row>
    <row r="30" spans="2:7" ht="12.75">
      <c r="B30" s="28">
        <f t="shared" si="0"/>
        <v>22</v>
      </c>
      <c r="C30" s="61" t="s">
        <v>119</v>
      </c>
      <c r="D30" s="66" t="s">
        <v>12</v>
      </c>
      <c r="E30" s="34">
        <v>2017</v>
      </c>
      <c r="F30" s="34"/>
      <c r="G30" s="35"/>
    </row>
    <row r="31" spans="2:7" ht="12.75">
      <c r="B31" s="28">
        <f t="shared" si="0"/>
        <v>23</v>
      </c>
      <c r="C31" s="61" t="s">
        <v>120</v>
      </c>
      <c r="D31" s="66" t="s">
        <v>14</v>
      </c>
      <c r="E31" s="34">
        <v>2016</v>
      </c>
      <c r="F31" s="34"/>
      <c r="G31" s="35"/>
    </row>
    <row r="32" spans="2:7" ht="12.75">
      <c r="B32" s="28">
        <f t="shared" si="0"/>
        <v>24</v>
      </c>
      <c r="C32" s="61" t="s">
        <v>124</v>
      </c>
      <c r="D32" s="66" t="s">
        <v>123</v>
      </c>
      <c r="E32" s="34">
        <v>2016</v>
      </c>
      <c r="F32" s="34"/>
      <c r="G32" s="35"/>
    </row>
    <row r="33" spans="2:7" ht="12.75">
      <c r="B33" s="28">
        <f t="shared" si="0"/>
        <v>25</v>
      </c>
      <c r="C33" s="61" t="s">
        <v>127</v>
      </c>
      <c r="D33" s="66" t="s">
        <v>128</v>
      </c>
      <c r="E33" s="34">
        <v>2016</v>
      </c>
      <c r="F33" s="34"/>
      <c r="G33" s="35"/>
    </row>
    <row r="34" spans="2:7" ht="12.75">
      <c r="B34" s="28">
        <f t="shared" si="0"/>
        <v>26</v>
      </c>
      <c r="C34" s="61" t="s">
        <v>140</v>
      </c>
      <c r="D34" s="66" t="s">
        <v>14</v>
      </c>
      <c r="E34" s="34">
        <v>2016</v>
      </c>
      <c r="F34" s="34"/>
      <c r="G34" s="35"/>
    </row>
    <row r="35" spans="2:7" ht="12.75">
      <c r="B35" s="28">
        <f t="shared" si="0"/>
        <v>27</v>
      </c>
      <c r="C35" s="61" t="s">
        <v>141</v>
      </c>
      <c r="D35" s="66" t="s">
        <v>14</v>
      </c>
      <c r="E35" s="34">
        <v>2017</v>
      </c>
      <c r="F35" s="34"/>
      <c r="G35" s="35"/>
    </row>
    <row r="36" spans="2:7" ht="12.75">
      <c r="B36" s="28">
        <f t="shared" si="0"/>
        <v>28</v>
      </c>
      <c r="C36" s="61" t="s">
        <v>142</v>
      </c>
      <c r="D36" s="66" t="s">
        <v>143</v>
      </c>
      <c r="E36" s="34">
        <v>2017</v>
      </c>
      <c r="F36" s="34"/>
      <c r="G36" s="35"/>
    </row>
    <row r="37" spans="2:7" ht="12.75">
      <c r="B37" s="28">
        <f t="shared" si="0"/>
        <v>29</v>
      </c>
      <c r="C37" s="61" t="s">
        <v>144</v>
      </c>
      <c r="D37" s="66" t="s">
        <v>145</v>
      </c>
      <c r="E37" s="34">
        <v>2016</v>
      </c>
      <c r="F37" s="34"/>
      <c r="G37" s="35"/>
    </row>
    <row r="38" spans="2:7" ht="12.75">
      <c r="B38" s="28">
        <f t="shared" si="0"/>
        <v>30</v>
      </c>
      <c r="C38" s="61" t="s">
        <v>158</v>
      </c>
      <c r="D38" s="66" t="s">
        <v>14</v>
      </c>
      <c r="E38" s="34">
        <v>2016</v>
      </c>
      <c r="F38" s="34"/>
      <c r="G38" s="35"/>
    </row>
    <row r="39" spans="2:7" ht="12.75">
      <c r="B39" s="28">
        <f t="shared" si="0"/>
      </c>
      <c r="C39" s="61"/>
      <c r="D39" s="66"/>
      <c r="E39" s="34"/>
      <c r="F39" s="34"/>
      <c r="G39" s="35"/>
    </row>
    <row r="40" spans="2:7" ht="12.75">
      <c r="B40" s="28">
        <f t="shared" si="0"/>
      </c>
      <c r="C40" s="61"/>
      <c r="D40" s="66"/>
      <c r="E40" s="34"/>
      <c r="F40" s="34"/>
      <c r="G40" s="35"/>
    </row>
    <row r="41" spans="2:7" ht="12.75">
      <c r="B41" s="28">
        <f t="shared" si="0"/>
      </c>
      <c r="C41" s="61"/>
      <c r="D41" s="66"/>
      <c r="E41" s="34"/>
      <c r="F41" s="34"/>
      <c r="G41" s="35"/>
    </row>
    <row r="42" spans="2:7" ht="12.75">
      <c r="B42" s="28">
        <f t="shared" si="0"/>
      </c>
      <c r="C42" s="61"/>
      <c r="D42" s="66"/>
      <c r="E42" s="34"/>
      <c r="F42" s="34"/>
      <c r="G42" s="35"/>
    </row>
  </sheetData>
  <sheetProtection sheet="1" sort="0" autoFilter="0" pivotTables="0"/>
  <autoFilter ref="C8:G8">
    <sortState ref="C9:G42">
      <sortCondition sortBy="value" ref="C9:C42"/>
    </sortState>
  </autoFilter>
  <mergeCells count="4">
    <mergeCell ref="D6:F6"/>
    <mergeCell ref="B2:D2"/>
    <mergeCell ref="E2:G2"/>
    <mergeCell ref="B4:G4"/>
  </mergeCells>
  <printOptions/>
  <pageMargins left="0.3937007874015748" right="0" top="0.5905511811023623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140625" style="0" customWidth="1"/>
    <col min="2" max="2" width="10.7109375" style="0" customWidth="1"/>
    <col min="3" max="3" width="25.7109375" style="0" customWidth="1"/>
    <col min="4" max="4" width="18.7109375" style="0" customWidth="1"/>
    <col min="5" max="5" width="15.7109375" style="0" customWidth="1"/>
    <col min="6" max="6" width="10.7109375" style="0" customWidth="1"/>
  </cols>
  <sheetData>
    <row r="1" spans="2:6" ht="21" thickBot="1">
      <c r="B1" s="2"/>
      <c r="C1" s="2"/>
      <c r="D1" s="2"/>
      <c r="E1" s="2"/>
      <c r="F1" s="2"/>
    </row>
    <row r="2" spans="2:9" ht="21" thickBot="1">
      <c r="B2" s="3"/>
      <c r="C2" s="4" t="s">
        <v>7</v>
      </c>
      <c r="D2" s="78" t="str">
        <f>$I$2-15&amp;"  a starší "</f>
        <v>2003  a starší </v>
      </c>
      <c r="E2" s="78"/>
      <c r="F2" s="5"/>
      <c r="I2" s="6">
        <f>'04-05'!I6</f>
        <v>2018</v>
      </c>
    </row>
    <row r="3" ht="13.5" thickBot="1"/>
    <row r="4" spans="2:6" ht="21" thickBot="1">
      <c r="B4" s="10" t="s">
        <v>0</v>
      </c>
      <c r="C4" s="8" t="s">
        <v>6</v>
      </c>
      <c r="D4" s="14" t="s">
        <v>1</v>
      </c>
      <c r="E4" s="14" t="s">
        <v>2</v>
      </c>
      <c r="F4" s="18" t="s">
        <v>5</v>
      </c>
    </row>
    <row r="5" spans="2:6" ht="13.5" customHeight="1">
      <c r="B5" s="13"/>
      <c r="C5" s="7"/>
      <c r="D5" s="17"/>
      <c r="E5" s="17"/>
      <c r="F5" s="21"/>
    </row>
    <row r="6" spans="2:6" ht="12.75">
      <c r="B6" s="11"/>
      <c r="C6" s="1"/>
      <c r="D6" s="15"/>
      <c r="E6" s="15"/>
      <c r="F6" s="22"/>
    </row>
    <row r="7" spans="2:6" ht="12.75">
      <c r="B7" s="11"/>
      <c r="C7" s="1"/>
      <c r="D7" s="15"/>
      <c r="E7" s="15"/>
      <c r="F7" s="22"/>
    </row>
    <row r="8" spans="2:6" ht="12.75">
      <c r="B8" s="11"/>
      <c r="C8" s="1"/>
      <c r="D8" s="15"/>
      <c r="E8" s="15"/>
      <c r="F8" s="22"/>
    </row>
    <row r="9" spans="2:6" ht="12.75">
      <c r="B9" s="11"/>
      <c r="C9" s="1"/>
      <c r="D9" s="15"/>
      <c r="E9" s="15"/>
      <c r="F9" s="22"/>
    </row>
    <row r="10" spans="2:6" ht="12.75">
      <c r="B10" s="11"/>
      <c r="C10" s="1"/>
      <c r="D10" s="15"/>
      <c r="E10" s="15"/>
      <c r="F10" s="22"/>
    </row>
    <row r="11" spans="2:6" ht="12.75">
      <c r="B11" s="11"/>
      <c r="C11" s="1"/>
      <c r="D11" s="15"/>
      <c r="E11" s="15"/>
      <c r="F11" s="22"/>
    </row>
    <row r="12" spans="2:6" ht="12.75">
      <c r="B12" s="11"/>
      <c r="C12" s="1"/>
      <c r="D12" s="15"/>
      <c r="E12" s="15"/>
      <c r="F12" s="22"/>
    </row>
    <row r="13" spans="2:6" ht="12.75">
      <c r="B13" s="11"/>
      <c r="C13" s="1"/>
      <c r="D13" s="15"/>
      <c r="E13" s="15"/>
      <c r="F13" s="22"/>
    </row>
    <row r="14" spans="2:6" ht="12.75">
      <c r="B14" s="11"/>
      <c r="C14" s="1"/>
      <c r="D14" s="15"/>
      <c r="E14" s="15"/>
      <c r="F14" s="19"/>
    </row>
    <row r="15" spans="2:6" ht="12.75">
      <c r="B15" s="11"/>
      <c r="C15" s="1"/>
      <c r="D15" s="15"/>
      <c r="E15" s="15"/>
      <c r="F15" s="19"/>
    </row>
    <row r="16" spans="2:6" ht="12.75">
      <c r="B16" s="11"/>
      <c r="C16" s="1"/>
      <c r="D16" s="15"/>
      <c r="E16" s="15"/>
      <c r="F16" s="19"/>
    </row>
    <row r="17" spans="2:6" ht="12.75">
      <c r="B17" s="11"/>
      <c r="C17" s="1"/>
      <c r="D17" s="15"/>
      <c r="E17" s="15"/>
      <c r="F17" s="19"/>
    </row>
    <row r="18" spans="2:6" ht="12.75">
      <c r="B18" s="11"/>
      <c r="C18" s="1"/>
      <c r="D18" s="15"/>
      <c r="E18" s="15"/>
      <c r="F18" s="19"/>
    </row>
    <row r="19" spans="2:6" ht="12.75">
      <c r="B19" s="11"/>
      <c r="C19" s="1"/>
      <c r="D19" s="15"/>
      <c r="E19" s="15"/>
      <c r="F19" s="19"/>
    </row>
    <row r="20" spans="2:6" ht="12.75">
      <c r="B20" s="11"/>
      <c r="C20" s="1"/>
      <c r="D20" s="15"/>
      <c r="E20" s="15"/>
      <c r="F20" s="19"/>
    </row>
    <row r="21" spans="2:6" ht="12.75">
      <c r="B21" s="11"/>
      <c r="C21" s="1"/>
      <c r="D21" s="15"/>
      <c r="E21" s="15"/>
      <c r="F21" s="19"/>
    </row>
    <row r="22" spans="2:8" ht="12.75">
      <c r="B22" s="11"/>
      <c r="C22" s="1"/>
      <c r="D22" s="15"/>
      <c r="E22" s="15"/>
      <c r="F22" s="19"/>
      <c r="H22" t="s">
        <v>4</v>
      </c>
    </row>
    <row r="23" spans="2:6" ht="12.75">
      <c r="B23" s="11"/>
      <c r="C23" s="1"/>
      <c r="D23" s="15"/>
      <c r="E23" s="15"/>
      <c r="F23" s="19"/>
    </row>
    <row r="24" spans="2:6" ht="12.75">
      <c r="B24" s="11"/>
      <c r="C24" s="1"/>
      <c r="D24" s="15"/>
      <c r="E24" s="15"/>
      <c r="F24" s="19"/>
    </row>
    <row r="25" spans="2:6" ht="12.75">
      <c r="B25" s="11"/>
      <c r="C25" s="1"/>
      <c r="D25" s="15"/>
      <c r="E25" s="15"/>
      <c r="F25" s="19"/>
    </row>
    <row r="26" spans="2:6" ht="12.75">
      <c r="B26" s="11"/>
      <c r="C26" s="1"/>
      <c r="D26" s="15"/>
      <c r="E26" s="15"/>
      <c r="F26" s="19"/>
    </row>
    <row r="27" spans="2:6" ht="12.75">
      <c r="B27" s="11"/>
      <c r="C27" s="1"/>
      <c r="D27" s="15"/>
      <c r="E27" s="15"/>
      <c r="F27" s="19"/>
    </row>
    <row r="28" spans="2:6" ht="12.75">
      <c r="B28" s="11"/>
      <c r="C28" s="1"/>
      <c r="D28" s="15"/>
      <c r="E28" s="15"/>
      <c r="F28" s="19"/>
    </row>
    <row r="29" spans="2:6" ht="12.75">
      <c r="B29" s="11"/>
      <c r="C29" s="1"/>
      <c r="D29" s="15"/>
      <c r="E29" s="15"/>
      <c r="F29" s="19"/>
    </row>
    <row r="30" spans="2:6" ht="13.5" thickBot="1">
      <c r="B30" s="12"/>
      <c r="C30" s="9"/>
      <c r="D30" s="16"/>
      <c r="E30" s="16"/>
      <c r="F30" s="20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Vír</dc:creator>
  <cp:keywords/>
  <dc:description/>
  <cp:lastModifiedBy>PC</cp:lastModifiedBy>
  <cp:lastPrinted>2018-08-25T07:40:41Z</cp:lastPrinted>
  <dcterms:created xsi:type="dcterms:W3CDTF">2008-08-22T05:49:31Z</dcterms:created>
  <dcterms:modified xsi:type="dcterms:W3CDTF">2018-08-27T08:42:34Z</dcterms:modified>
  <cp:category/>
  <cp:version/>
  <cp:contentType/>
  <cp:contentStatus/>
</cp:coreProperties>
</file>